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dasgupta\Desktop\Working DT\WSCUC\Student Success Data\"/>
    </mc:Choice>
  </mc:AlternateContent>
  <bookViews>
    <workbookView xWindow="0" yWindow="0" windowWidth="23040" windowHeight="8808" firstSheet="1" activeTab="1"/>
  </bookViews>
  <sheets>
    <sheet name="Success Indicators" sheetId="1" state="hidden" r:id="rId1"/>
    <sheet name="Licensure Exams" sheetId="5" r:id="rId2"/>
    <sheet name="Employment" sheetId="6" r:id="rId3"/>
    <sheet name="Retention" sheetId="2" r:id="rId4"/>
    <sheet name="Graduation" sheetId="3" r:id="rId5"/>
    <sheet name="GPA" sheetId="4" r:id="rId6"/>
    <sheet name="Co-Curricular" sheetId="8" r:id="rId7"/>
    <sheet name="CLO_PLO-ILO" sheetId="9" r:id="rId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B4" i="6"/>
  <c r="B9" i="6"/>
  <c r="B10" i="6"/>
  <c r="B11" i="6"/>
  <c r="B14" i="6"/>
  <c r="B13" i="6"/>
  <c r="B15" i="6"/>
  <c r="B8" i="6"/>
</calcChain>
</file>

<file path=xl/sharedStrings.xml><?xml version="1.0" encoding="utf-8"?>
<sst xmlns="http://schemas.openxmlformats.org/spreadsheetml/2006/main" count="685" uniqueCount="166">
  <si>
    <t xml:space="preserve">Domains </t>
  </si>
  <si>
    <t xml:space="preserve">Student Retention and Persistence: Entering students remain, re-enroll, and continue their education. </t>
  </si>
  <si>
    <t>Educational Attainment: entering students persist to completion and attainment of their degree.</t>
  </si>
  <si>
    <t>5. No instance of remediation/probation</t>
  </si>
  <si>
    <t>Student Learning Achievement: students achieve satisfactory or superior levels of academic and co-curricular performance as they progress through and complete their education.</t>
  </si>
  <si>
    <t>7. Achieving the CLOs, PLOs, ILOs</t>
  </si>
  <si>
    <t>8. Course grades</t>
  </si>
  <si>
    <t>Student Advancement: students proceed to and succeed at subsequent educational and occupational endeavors for which SMU and their program prepared them.</t>
  </si>
  <si>
    <t>13. Alumni engagement – alumni tutoring etc.</t>
  </si>
  <si>
    <t>Student Success Metrics/ Professional Readiness Indicators</t>
  </si>
  <si>
    <t xml:space="preserve">Metrics/Indicators </t>
  </si>
  <si>
    <t>3. Graduation on time (100% time)</t>
  </si>
  <si>
    <t>4. Graduation at 150% time</t>
  </si>
  <si>
    <t xml:space="preserve">9. Participation in educationally purposeful activities, community service and other co-curricular activities </t>
  </si>
  <si>
    <t xml:space="preserve">10. Passing Licensure Examination at first attempt </t>
  </si>
  <si>
    <t xml:space="preserve">11. Employed within 6 months in specialty </t>
  </si>
  <si>
    <t xml:space="preserve">12. Professional growth and development (community involvement/service, professional leadership, advanced studies) </t>
  </si>
  <si>
    <t xml:space="preserve"> Retained- 1st to 2nd Year in All Academic Programs</t>
  </si>
  <si>
    <t>Entering Cohort</t>
  </si>
  <si>
    <t>n</t>
  </si>
  <si>
    <t>%</t>
  </si>
  <si>
    <t xml:space="preserve"> Retained- All-time in All Academic Programs (Active and Graduated)</t>
  </si>
  <si>
    <t>All-time Graduation Rates/ Graduated more than 150%</t>
  </si>
  <si>
    <t>Graduation Rates- Graduated within 100%</t>
  </si>
  <si>
    <t>Graduation Rates- Graduated 100-150%</t>
  </si>
  <si>
    <t>Licensure/Certification Pass Rates (First-time Test Takers)</t>
  </si>
  <si>
    <t>Program</t>
  </si>
  <si>
    <t>Test</t>
  </si>
  <si>
    <t>Testing Authority</t>
  </si>
  <si>
    <t>SMU 2018</t>
  </si>
  <si>
    <t>National 2018</t>
  </si>
  <si>
    <t>SMU 2017</t>
  </si>
  <si>
    <t>National 2017</t>
  </si>
  <si>
    <t>SMU 2016</t>
  </si>
  <si>
    <t>National 2016</t>
  </si>
  <si>
    <t>SMU 2015</t>
  </si>
  <si>
    <t>National 2015</t>
  </si>
  <si>
    <t>SMU 2014</t>
  </si>
  <si>
    <t>National 2014</t>
  </si>
  <si>
    <t>SMU 2013</t>
  </si>
  <si>
    <t>National 2013</t>
  </si>
  <si>
    <t>Bachelor of Science in Nursing</t>
  </si>
  <si>
    <t xml:space="preserve">NCLEX </t>
  </si>
  <si>
    <t>Board of Registered Nursing</t>
  </si>
  <si>
    <t>Accelerated Bachelor of Science in Nursing</t>
  </si>
  <si>
    <t>Entry Level Master of Science in Nursing</t>
  </si>
  <si>
    <t>Master of Science in Nurse Anesthesia</t>
  </si>
  <si>
    <t>NBCRNA</t>
  </si>
  <si>
    <t xml:space="preserve"> National Board of Certification and Recertification of Nurse Anesthetists (NBCRNA)</t>
  </si>
  <si>
    <t>Master of Occupational Therapy</t>
  </si>
  <si>
    <t xml:space="preserve">NBCOT </t>
  </si>
  <si>
    <t>National Board for Certification in Occupational Therapy Inc.</t>
  </si>
  <si>
    <t>not available</t>
  </si>
  <si>
    <t>Master Physician Assistant</t>
  </si>
  <si>
    <t xml:space="preserve">PANCE </t>
  </si>
  <si>
    <t>National Commission on Certification of Physician Assistants Inc.</t>
  </si>
  <si>
    <t>Doctor of Physical Therapy</t>
  </si>
  <si>
    <t xml:space="preserve">NPTE </t>
  </si>
  <si>
    <t>Federation of State Boards of Physical Therapy</t>
  </si>
  <si>
    <t>Doctor of Podiatric Medicine</t>
  </si>
  <si>
    <t>APMLE Part II (taken during fourth year of program)</t>
  </si>
  <si>
    <t>National Board of Podiatric Medical Examiners</t>
  </si>
  <si>
    <t>91% (Written)
92% (CSPE)</t>
  </si>
  <si>
    <t>88% (Written)
98% (CSPE)</t>
  </si>
  <si>
    <t>6. Maintaining a minimum 3.0 GPA/Graduating with a GPA of 3.0 and above</t>
  </si>
  <si>
    <t>All</t>
  </si>
  <si>
    <t xml:space="preserve">Bachelor of Science in Nursing </t>
  </si>
  <si>
    <t>Bachelor of Science in Nursing Accelerated</t>
  </si>
  <si>
    <t xml:space="preserve">Certificate - Family Nurse Practitioner </t>
  </si>
  <si>
    <t>Doctor of Nursing Practice</t>
  </si>
  <si>
    <t>Doctor of Occupational Therapy</t>
  </si>
  <si>
    <t>Entry Level MSN - Case Management</t>
  </si>
  <si>
    <t>Entry Level MSN - Family Nurse Practitioner</t>
  </si>
  <si>
    <t>Master of Physician Assistant</t>
  </si>
  <si>
    <t>MSN - Case Management Online</t>
  </si>
  <si>
    <t>MSN - Certified Registered Nurse Anesthetist</t>
  </si>
  <si>
    <t>MSN - Family Nurse Practitioner Online</t>
  </si>
  <si>
    <t>MSN - Post Professional Case Management</t>
  </si>
  <si>
    <t>MSN - Post Professional Family Nurse Practitioner</t>
  </si>
  <si>
    <t>Post-Baccalaureate FNP/DNP</t>
  </si>
  <si>
    <t>RN to BSN</t>
  </si>
  <si>
    <t>% Employed within 6 months of graduation</t>
  </si>
  <si>
    <t>2016-2017 Graduates</t>
  </si>
  <si>
    <t>2015-2016 Graduates</t>
  </si>
  <si>
    <t>2014-2015 Graduates</t>
  </si>
  <si>
    <t>2013-2014 Graduates</t>
  </si>
  <si>
    <t>2012-2013 Graduates</t>
  </si>
  <si>
    <t>ABSN</t>
  </si>
  <si>
    <t>BSN</t>
  </si>
  <si>
    <t>CRNA</t>
  </si>
  <si>
    <t>DNP</t>
  </si>
  <si>
    <t>DPM (entering into residency)</t>
  </si>
  <si>
    <t>DPT</t>
  </si>
  <si>
    <t>ELCM</t>
  </si>
  <si>
    <t>ELFNP</t>
  </si>
  <si>
    <t>FNP</t>
  </si>
  <si>
    <t>FNPDNP</t>
  </si>
  <si>
    <t>-</t>
  </si>
  <si>
    <t>MOT</t>
  </si>
  <si>
    <t>MPA</t>
  </si>
  <si>
    <t>Maintained 3.0 GPA All Terms*</t>
  </si>
  <si>
    <t>2010-2011</t>
  </si>
  <si>
    <t>2011-2012</t>
  </si>
  <si>
    <t>2012-2013</t>
  </si>
  <si>
    <t>2013-2014</t>
  </si>
  <si>
    <t>2014-2015</t>
  </si>
  <si>
    <t>2015-2016</t>
  </si>
  <si>
    <t>2016-2017</t>
  </si>
  <si>
    <t>2017-2018</t>
  </si>
  <si>
    <t>AY 2010-2017*</t>
  </si>
  <si>
    <t>*Data current as of 02/2019</t>
  </si>
  <si>
    <t>AY 2010-2014</t>
  </si>
  <si>
    <t>AY 2010-2017**</t>
  </si>
  <si>
    <t xml:space="preserve">APMLE Part II </t>
  </si>
  <si>
    <t>SMU 2018/National 2018</t>
  </si>
  <si>
    <t>91%/92%</t>
  </si>
  <si>
    <t>96%/92%</t>
  </si>
  <si>
    <t>93%/92%</t>
  </si>
  <si>
    <t>89%/84%</t>
  </si>
  <si>
    <t>97%/na</t>
  </si>
  <si>
    <t>96%/97%</t>
  </si>
  <si>
    <t>94%/91%</t>
  </si>
  <si>
    <t>88% /91% (Written)
98% /92% (CSPE)</t>
  </si>
  <si>
    <t>SMU 2017/National 2017</t>
  </si>
  <si>
    <t>88%/90%</t>
  </si>
  <si>
    <t>94%/90%</t>
  </si>
  <si>
    <t>86%/90%</t>
  </si>
  <si>
    <t>93%/83%</t>
  </si>
  <si>
    <t>100%/na</t>
  </si>
  <si>
    <t>94%/93%</t>
  </si>
  <si>
    <t>82%/92%</t>
  </si>
  <si>
    <t>SMU 2016/National 2016</t>
  </si>
  <si>
    <t>85%/88%</t>
  </si>
  <si>
    <t>94%/88%</t>
  </si>
  <si>
    <t>93%/88%</t>
  </si>
  <si>
    <t>91%/85%</t>
  </si>
  <si>
    <t>91%/96%</t>
  </si>
  <si>
    <t>100%/94%</t>
  </si>
  <si>
    <t>SMU 2015/ Naional 2015</t>
  </si>
  <si>
    <t>83%/88%</t>
  </si>
  <si>
    <t>91%/88%</t>
  </si>
  <si>
    <t>87%/88%</t>
  </si>
  <si>
    <t>100%/85%</t>
  </si>
  <si>
    <t>90%/96%</t>
  </si>
  <si>
    <t>90%/88%</t>
  </si>
  <si>
    <t>SMU 2014/National 2014</t>
  </si>
  <si>
    <t>73%/85%</t>
  </si>
  <si>
    <t>86%/85%</t>
  </si>
  <si>
    <t>76%/85%</t>
  </si>
  <si>
    <t>82%/88%</t>
  </si>
  <si>
    <t>95%/94%</t>
  </si>
  <si>
    <t>94%/92%</t>
  </si>
  <si>
    <t>2017-2018 Graduates</t>
  </si>
  <si>
    <t>n/a</t>
  </si>
  <si>
    <t>Crossed out indicators have been removed from the final list.</t>
  </si>
  <si>
    <t>Indicators in red need write up and data</t>
  </si>
  <si>
    <t>Retained after first year</t>
  </si>
  <si>
    <t xml:space="preserve"> Overall retention</t>
  </si>
  <si>
    <t>Licensure/Certification Pass Rates (First-time Test Takers) Condensed Version</t>
  </si>
  <si>
    <t>Professional competencies are measured by direct evidence of student achievement of course learning outcomes, which includes varied assignments and assessments across programs and courses. On-time graduation rates across most SMU programs further indicate that students are achieving their course learning outcomes and are progressing toward achieving the program and institutional learning outcomes. High licensure pass rates also indicate that students have achieved their learning outcomes to be successfully licensed at the end of their programs. More indirect evidence is generated by post-employment ratings by graduates and their employers. Graduating students rate themselves at competent or above entry-level while self-assessing their achievement of ILOs. Both alumni and employers’ ratings show a steady enhancement in competency levels of the ILOs, progressing from one to five years past graduation. </t>
  </si>
  <si>
    <t>Over the past year, a new strategy of identifying key assignments for each course was implemented as a better method to accumulate examples of student learning at the course level. Both data and artifacts can now be assessed with standardized rubrics to generate evidence useful to faculty in making curricular change decisions. New interactive curricular maps using data visualizations have also been implemented in the past year, which show curricular alignments at various micro and macro levels within and across programs. The Institutional Effectiveness Center on SMU’s Canvas learning-management system site contains curricular maps, key assignments, assessment plans, teaching and learning assessment reports, and actual evidence of student learning.</t>
  </si>
  <si>
    <t>SMU 2019</t>
  </si>
  <si>
    <t>National 2019</t>
  </si>
  <si>
    <t>86% (Written)
93% (CSPE)</t>
  </si>
  <si>
    <t>94% (Written)
94% (CSPE)</t>
  </si>
  <si>
    <t xml:space="preserve">Educationally purposeful community service and co-curricular learning activities align with both the university’s mission statement and institutional learning outcomes.  Determining how best to assess to what extent an individual co-curricular activity contributes to student achievement of ILOs is an ongoing process. To date SMU has begun to monitor co-curricular participation through SMU Pulse, the university’s student engagement platform, which, in fall of 2019, was already being used by 95% of students. SMU Pulse records participation in student organizations and clubs, such as the Students of Color Collective, International Health Club, and the Community Service Honor Society, as well as co-curricular learning events and workshops. Recent workshops have included career development, mental and physical self-care, learning strategies, societal issues of health disparities and access for people of color, the trans community, and people with physical disabilities. Recent events include Hypertension Sunday, the Oakland Chinatown StreetFest, and public health education events. During the 2018-19 academic year, 1,722 students (65% of enrolled students) had participated in at least one of these purposeful learning events and recorded that participation in SMU Pulse.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</si>
</sst>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1"/>
      <color theme="1"/>
      <name val="Calibri"/>
      <family val="2"/>
      <scheme val="minor"/>
    </font>
    <font>
      <strike/>
      <sz val="11"/>
      <color theme="1"/>
      <name val="Calibri"/>
      <family val="2"/>
      <scheme val="minor"/>
    </font>
    <font>
      <sz val="11"/>
      <color theme="1"/>
      <name val="Calibri"/>
      <family val="2"/>
    </font>
    <font>
      <b/>
      <sz val="11"/>
      <color rgb="FF000000"/>
      <name val="Calibri"/>
      <family val="2"/>
    </font>
    <font>
      <sz val="10"/>
      <name val="Arial"/>
      <family val="2"/>
    </font>
    <font>
      <u/>
      <sz val="10"/>
      <color indexed="12"/>
      <name val="Arial"/>
      <family val="2"/>
    </font>
    <font>
      <sz val="10"/>
      <name val="Times New Roman"/>
      <family val="1"/>
    </font>
    <font>
      <b/>
      <sz val="11"/>
      <name val="Times New Roman"/>
      <family val="1"/>
    </font>
    <font>
      <sz val="11"/>
      <color theme="1"/>
      <name val="Times New Roman"/>
      <family val="1"/>
    </font>
    <font>
      <sz val="11"/>
      <name val="Times New Roman"/>
      <family val="1"/>
    </font>
    <font>
      <sz val="11"/>
      <color indexed="8"/>
      <name val="Times New Roman"/>
      <family val="1"/>
    </font>
    <font>
      <b/>
      <sz val="14"/>
      <color theme="1"/>
      <name val="Calibri"/>
      <family val="2"/>
      <scheme val="minor"/>
    </font>
    <font>
      <b/>
      <sz val="11"/>
      <name val="Calibri"/>
      <family val="2"/>
      <scheme val="minor"/>
    </font>
    <font>
      <sz val="11"/>
      <name val="Calibri"/>
      <family val="2"/>
      <scheme val="minor"/>
    </font>
    <font>
      <sz val="11"/>
      <color indexed="8"/>
      <name val="Calibri"/>
      <family val="2"/>
      <scheme val="minor"/>
    </font>
    <font>
      <sz val="12"/>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9" fontId="1" fillId="0" borderId="0" applyFont="0" applyFill="0" applyBorder="0" applyAlignment="0" applyProtection="0"/>
    <xf numFmtId="0" fontId="6" fillId="0" borderId="0"/>
    <xf numFmtId="0" fontId="7" fillId="0" borderId="0" applyNumberFormat="0" applyFill="0" applyBorder="0" applyAlignment="0" applyProtection="0">
      <alignment vertical="top"/>
      <protection locked="0"/>
    </xf>
    <xf numFmtId="0" fontId="8" fillId="0" borderId="0"/>
    <xf numFmtId="0" fontId="6" fillId="0" borderId="0"/>
  </cellStyleXfs>
  <cellXfs count="112">
    <xf numFmtId="0" fontId="0" fillId="0" borderId="0" xfId="0"/>
    <xf numFmtId="0" fontId="0" fillId="0" borderId="0" xfId="0" applyAlignment="1">
      <alignment wrapText="1"/>
    </xf>
    <xf numFmtId="0" fontId="3" fillId="0" borderId="0" xfId="0" applyFont="1" applyAlignment="1">
      <alignment wrapText="1"/>
    </xf>
    <xf numFmtId="0" fontId="0" fillId="0" borderId="0" xfId="0"/>
    <xf numFmtId="0" fontId="4" fillId="0" borderId="0" xfId="0" applyFont="1" applyFill="1" applyBorder="1" applyAlignment="1">
      <alignment wrapText="1"/>
    </xf>
    <xf numFmtId="0" fontId="4" fillId="0" borderId="0" xfId="0" applyFont="1" applyFill="1" applyBorder="1"/>
    <xf numFmtId="9" fontId="0" fillId="0" borderId="3" xfId="1" applyFont="1" applyBorder="1"/>
    <xf numFmtId="9" fontId="0" fillId="0" borderId="0" xfId="1" applyFont="1" applyBorder="1"/>
    <xf numFmtId="0" fontId="2" fillId="0" borderId="0" xfId="0" applyFont="1" applyBorder="1" applyProtection="1"/>
    <xf numFmtId="9" fontId="0" fillId="0" borderId="0" xfId="1" applyFont="1" applyBorder="1" applyProtection="1"/>
    <xf numFmtId="0" fontId="0" fillId="0" borderId="0" xfId="0" applyBorder="1" applyProtection="1">
      <protection hidden="1"/>
    </xf>
    <xf numFmtId="1" fontId="0" fillId="0" borderId="3" xfId="1" applyNumberFormat="1" applyFont="1" applyBorder="1"/>
    <xf numFmtId="0" fontId="2" fillId="0" borderId="3" xfId="0" applyFont="1" applyFill="1" applyBorder="1" applyAlignment="1">
      <alignment horizontal="center"/>
    </xf>
    <xf numFmtId="0" fontId="2" fillId="0" borderId="3" xfId="0" applyFont="1" applyFill="1" applyBorder="1"/>
    <xf numFmtId="0" fontId="4" fillId="0" borderId="0" xfId="0" applyFont="1" applyFill="1" applyBorder="1" applyAlignment="1">
      <alignment horizontal="center" wrapText="1"/>
    </xf>
    <xf numFmtId="0" fontId="0" fillId="0" borderId="0" xfId="0" applyAlignment="1">
      <alignment horizontal="center"/>
    </xf>
    <xf numFmtId="0" fontId="4" fillId="0" borderId="3" xfId="0" applyFont="1" applyFill="1" applyBorder="1" applyAlignment="1">
      <alignment horizontal="center" wrapText="1"/>
    </xf>
    <xf numFmtId="9" fontId="4" fillId="0" borderId="3" xfId="1" applyFont="1" applyFill="1" applyBorder="1" applyAlignment="1">
      <alignment horizontal="center"/>
    </xf>
    <xf numFmtId="1" fontId="4" fillId="0" borderId="3" xfId="1" applyNumberFormat="1" applyFont="1" applyFill="1" applyBorder="1" applyAlignment="1">
      <alignment horizontal="center"/>
    </xf>
    <xf numFmtId="0" fontId="0" fillId="0" borderId="0" xfId="0" applyFill="1" applyBorder="1" applyAlignment="1">
      <alignment horizontal="left"/>
    </xf>
    <xf numFmtId="1" fontId="0" fillId="0" borderId="3" xfId="0" applyNumberFormat="1" applyFill="1" applyBorder="1" applyAlignment="1">
      <alignment wrapText="1"/>
    </xf>
    <xf numFmtId="0" fontId="9" fillId="0" borderId="0" xfId="3" applyFont="1" applyFill="1" applyBorder="1" applyAlignment="1" applyProtection="1"/>
    <xf numFmtId="0" fontId="9" fillId="0" borderId="0" xfId="3" applyFont="1" applyFill="1" applyBorder="1" applyAlignment="1" applyProtection="1">
      <alignment horizontal="center"/>
    </xf>
    <xf numFmtId="0" fontId="10" fillId="0" borderId="0" xfId="0" applyFont="1"/>
    <xf numFmtId="0" fontId="11" fillId="0" borderId="3" xfId="0" applyFont="1" applyFill="1" applyBorder="1" applyAlignment="1">
      <alignment vertical="center" wrapText="1"/>
    </xf>
    <xf numFmtId="9" fontId="11" fillId="0" borderId="3"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10" fillId="0" borderId="0" xfId="0" applyFont="1" applyAlignment="1">
      <alignment horizontal="center"/>
    </xf>
    <xf numFmtId="0" fontId="9" fillId="0" borderId="3" xfId="0" applyFont="1" applyFill="1" applyBorder="1" applyAlignment="1">
      <alignment horizontal="center" wrapText="1"/>
    </xf>
    <xf numFmtId="0" fontId="12" fillId="0" borderId="3" xfId="5" applyFont="1" applyFill="1" applyBorder="1" applyAlignment="1">
      <alignment vertical="center" wrapText="1"/>
    </xf>
    <xf numFmtId="0" fontId="11" fillId="0" borderId="3" xfId="5" applyFont="1" applyFill="1" applyBorder="1" applyAlignment="1">
      <alignment horizontal="left" vertical="center" wrapText="1"/>
    </xf>
    <xf numFmtId="0" fontId="7" fillId="0" borderId="0" xfId="3" applyAlignment="1" applyProtection="1">
      <alignment wrapText="1"/>
    </xf>
    <xf numFmtId="0" fontId="2" fillId="0" borderId="0" xfId="0" applyFont="1" applyAlignment="1">
      <alignment horizontal="center" wrapText="1"/>
    </xf>
    <xf numFmtId="0" fontId="7" fillId="0" borderId="0" xfId="3" applyAlignment="1" applyProtection="1"/>
    <xf numFmtId="0" fontId="0" fillId="0" borderId="3" xfId="0" applyBorder="1"/>
    <xf numFmtId="0" fontId="0" fillId="0" borderId="0" xfId="0" applyBorder="1"/>
    <xf numFmtId="9" fontId="4" fillId="0" borderId="0" xfId="1" applyFont="1" applyFill="1" applyBorder="1" applyAlignment="1">
      <alignment horizontal="center"/>
    </xf>
    <xf numFmtId="1" fontId="4" fillId="0" borderId="0" xfId="1" applyNumberFormat="1" applyFont="1" applyFill="1" applyBorder="1" applyAlignment="1">
      <alignment horizontal="center"/>
    </xf>
    <xf numFmtId="0" fontId="4" fillId="0" borderId="9" xfId="0" applyFont="1" applyFill="1" applyBorder="1" applyAlignment="1">
      <alignment horizontal="center" wrapText="1"/>
    </xf>
    <xf numFmtId="9" fontId="4" fillId="0" borderId="10" xfId="1" applyFont="1" applyFill="1" applyBorder="1" applyAlignment="1">
      <alignment horizontal="center"/>
    </xf>
    <xf numFmtId="1" fontId="4" fillId="0" borderId="10" xfId="1" applyNumberFormat="1" applyFont="1" applyFill="1" applyBorder="1" applyAlignment="1">
      <alignment horizontal="center"/>
    </xf>
    <xf numFmtId="9" fontId="4" fillId="0" borderId="7" xfId="1" applyFont="1" applyFill="1" applyBorder="1" applyAlignment="1">
      <alignment horizontal="center"/>
    </xf>
    <xf numFmtId="0" fontId="4" fillId="0" borderId="11" xfId="0" applyFont="1" applyFill="1" applyBorder="1" applyAlignment="1">
      <alignment horizontal="center" wrapText="1"/>
    </xf>
    <xf numFmtId="9" fontId="4" fillId="0" borderId="5" xfId="1" applyFont="1" applyFill="1" applyBorder="1" applyAlignment="1">
      <alignment horizontal="center"/>
    </xf>
    <xf numFmtId="0" fontId="4" fillId="0" borderId="12" xfId="0" applyFont="1" applyFill="1" applyBorder="1" applyAlignment="1">
      <alignment horizontal="center" wrapText="1"/>
    </xf>
    <xf numFmtId="9" fontId="4" fillId="0" borderId="13" xfId="1" applyFont="1" applyFill="1" applyBorder="1" applyAlignment="1">
      <alignment horizontal="center"/>
    </xf>
    <xf numFmtId="1" fontId="4" fillId="0" borderId="13" xfId="1" applyNumberFormat="1" applyFont="1" applyFill="1" applyBorder="1" applyAlignment="1">
      <alignment horizontal="center"/>
    </xf>
    <xf numFmtId="9" fontId="4" fillId="0" borderId="8" xfId="1" applyFont="1" applyFill="1" applyBorder="1" applyAlignment="1">
      <alignment horizontal="center"/>
    </xf>
    <xf numFmtId="0" fontId="0" fillId="0" borderId="14" xfId="0" applyBorder="1"/>
    <xf numFmtId="0" fontId="0" fillId="0" borderId="15" xfId="0" applyBorder="1"/>
    <xf numFmtId="0" fontId="0" fillId="0" borderId="6" xfId="0" applyBorder="1"/>
    <xf numFmtId="0" fontId="0" fillId="0" borderId="3" xfId="0" applyBorder="1" applyAlignment="1">
      <alignment wrapText="1"/>
    </xf>
    <xf numFmtId="0" fontId="0" fillId="0" borderId="3" xfId="0" applyBorder="1" applyAlignment="1">
      <alignment horizontal="center" wrapText="1"/>
    </xf>
    <xf numFmtId="9" fontId="0" fillId="0" borderId="3" xfId="1" applyFont="1" applyBorder="1" applyAlignment="1">
      <alignment horizontal="center" wrapText="1"/>
    </xf>
    <xf numFmtId="9" fontId="0" fillId="0" borderId="3" xfId="1" applyFont="1" applyBorder="1" applyAlignment="1">
      <alignment horizontal="center"/>
    </xf>
    <xf numFmtId="1" fontId="0" fillId="0" borderId="0" xfId="0" applyNumberFormat="1" applyFill="1" applyBorder="1" applyAlignment="1">
      <alignment wrapText="1"/>
    </xf>
    <xf numFmtId="1" fontId="0" fillId="0" borderId="0" xfId="1" applyNumberFormat="1" applyFont="1" applyBorder="1"/>
    <xf numFmtId="9" fontId="0" fillId="0" borderId="5" xfId="1" applyFont="1" applyBorder="1"/>
    <xf numFmtId="9" fontId="0" fillId="0" borderId="13" xfId="1" applyFont="1" applyBorder="1"/>
    <xf numFmtId="1" fontId="0" fillId="0" borderId="13" xfId="1" applyNumberFormat="1" applyFont="1" applyBorder="1"/>
    <xf numFmtId="9" fontId="0" fillId="0" borderId="8" xfId="1" applyFont="1" applyBorder="1"/>
    <xf numFmtId="0" fontId="0" fillId="0" borderId="15" xfId="0" applyFill="1" applyBorder="1"/>
    <xf numFmtId="0" fontId="2" fillId="0" borderId="3" xfId="0" applyFont="1" applyFill="1" applyBorder="1" applyAlignment="1">
      <alignment horizontal="center"/>
    </xf>
    <xf numFmtId="1" fontId="4" fillId="0" borderId="9" xfId="1" applyNumberFormat="1" applyFont="1" applyFill="1" applyBorder="1" applyAlignment="1">
      <alignment horizontal="center"/>
    </xf>
    <xf numFmtId="1" fontId="4" fillId="0" borderId="11" xfId="1" applyNumberFormat="1" applyFont="1" applyFill="1" applyBorder="1" applyAlignment="1">
      <alignment horizontal="center"/>
    </xf>
    <xf numFmtId="1" fontId="4" fillId="0" borderId="12" xfId="1" applyNumberFormat="1" applyFont="1" applyFill="1" applyBorder="1" applyAlignment="1">
      <alignment horizontal="center"/>
    </xf>
    <xf numFmtId="1" fontId="0" fillId="0" borderId="9" xfId="0" applyNumberFormat="1" applyFill="1" applyBorder="1" applyAlignment="1">
      <alignment wrapText="1"/>
    </xf>
    <xf numFmtId="9" fontId="0" fillId="0" borderId="7" xfId="1" applyFont="1" applyBorder="1"/>
    <xf numFmtId="1" fontId="0" fillId="0" borderId="11" xfId="0" applyNumberFormat="1" applyFill="1" applyBorder="1" applyAlignment="1">
      <alignment wrapText="1"/>
    </xf>
    <xf numFmtId="1" fontId="0" fillId="0" borderId="9" xfId="1" applyNumberFormat="1" applyFont="1" applyBorder="1"/>
    <xf numFmtId="1" fontId="0" fillId="0" borderId="11" xfId="1" applyNumberFormat="1" applyFont="1" applyBorder="1"/>
    <xf numFmtId="1" fontId="0" fillId="0" borderId="12" xfId="1" applyNumberFormat="1" applyFont="1" applyBorder="1"/>
    <xf numFmtId="0" fontId="2" fillId="0" borderId="3" xfId="0" applyFont="1" applyFill="1" applyBorder="1" applyAlignment="1">
      <alignment horizontal="center"/>
    </xf>
    <xf numFmtId="0" fontId="14" fillId="0" borderId="0" xfId="3" applyFont="1" applyFill="1" applyBorder="1" applyAlignment="1" applyProtection="1"/>
    <xf numFmtId="0" fontId="14" fillId="0" borderId="0" xfId="3" applyFont="1" applyFill="1" applyBorder="1" applyAlignment="1" applyProtection="1">
      <alignment horizontal="center"/>
    </xf>
    <xf numFmtId="0" fontId="14" fillId="0" borderId="3" xfId="0" applyFont="1" applyFill="1" applyBorder="1" applyAlignment="1">
      <alignment horizontal="center" wrapText="1"/>
    </xf>
    <xf numFmtId="0" fontId="15" fillId="0" borderId="3" xfId="0" applyFont="1" applyFill="1" applyBorder="1" applyAlignment="1">
      <alignment vertical="center" wrapText="1"/>
    </xf>
    <xf numFmtId="9" fontId="15" fillId="0" borderId="3" xfId="0" applyNumberFormat="1" applyFont="1" applyFill="1" applyBorder="1" applyAlignment="1">
      <alignment horizontal="center" vertical="center" wrapText="1"/>
    </xf>
    <xf numFmtId="0" fontId="16" fillId="0" borderId="3" xfId="5"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3" xfId="5" applyFont="1" applyFill="1" applyBorder="1" applyAlignment="1">
      <alignment horizontal="left" vertical="center" wrapText="1"/>
    </xf>
    <xf numFmtId="0" fontId="0" fillId="0" borderId="3" xfId="0" applyBorder="1" applyAlignment="1">
      <alignment horizontal="center"/>
    </xf>
    <xf numFmtId="9" fontId="0" fillId="0" borderId="3" xfId="0" applyNumberFormat="1" applyBorder="1" applyAlignment="1">
      <alignment horizontal="center"/>
    </xf>
    <xf numFmtId="0" fontId="0" fillId="0" borderId="3" xfId="0" applyFill="1" applyBorder="1"/>
    <xf numFmtId="0" fontId="0" fillId="0" borderId="0" xfId="0" applyFont="1" applyAlignment="1">
      <alignment wrapText="1"/>
    </xf>
    <xf numFmtId="0" fontId="17" fillId="0" borderId="0" xfId="0" applyFont="1" applyAlignment="1">
      <alignment wrapText="1"/>
    </xf>
    <xf numFmtId="0" fontId="17" fillId="0" borderId="0" xfId="0" applyFont="1" applyAlignment="1">
      <alignment horizontal="left" vertical="top" wrapText="1"/>
    </xf>
    <xf numFmtId="0" fontId="17" fillId="0" borderId="0" xfId="0" applyFont="1" applyAlignment="1">
      <alignment vertical="center" wrapText="1"/>
    </xf>
    <xf numFmtId="9" fontId="11" fillId="0" borderId="3" xfId="0" applyNumberFormat="1" applyFont="1" applyFill="1" applyBorder="1" applyAlignment="1">
      <alignment vertical="center" wrapText="1"/>
    </xf>
    <xf numFmtId="9" fontId="11" fillId="0" borderId="3" xfId="1" applyFont="1" applyFill="1" applyBorder="1" applyAlignment="1">
      <alignment vertical="center" wrapText="1"/>
    </xf>
    <xf numFmtId="0" fontId="13" fillId="0" borderId="0" xfId="0" applyFont="1" applyAlignment="1">
      <alignment horizontal="center"/>
    </xf>
    <xf numFmtId="0" fontId="0" fillId="0" borderId="3" xfId="0"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4" xfId="0" applyFont="1" applyFill="1" applyBorder="1" applyAlignment="1">
      <alignment horizontal="center"/>
    </xf>
    <xf numFmtId="0" fontId="2" fillId="0" borderId="3" xfId="0" applyFont="1" applyFill="1" applyBorder="1" applyAlignment="1">
      <alignment horizontal="center"/>
    </xf>
    <xf numFmtId="0" fontId="2" fillId="0" borderId="2" xfId="0" applyFont="1" applyFill="1" applyBorder="1" applyAlignment="1">
      <alignment horizontal="center"/>
    </xf>
    <xf numFmtId="0" fontId="2" fillId="0" borderId="4" xfId="0" applyFont="1" applyFill="1" applyBorder="1" applyAlignment="1">
      <alignment horizontal="center"/>
    </xf>
    <xf numFmtId="0" fontId="4" fillId="0" borderId="6" xfId="0" applyFont="1" applyFill="1"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2" fillId="2" borderId="13" xfId="0" applyFont="1" applyFill="1" applyBorder="1" applyAlignment="1">
      <alignment horizontal="center" wrapText="1"/>
    </xf>
    <xf numFmtId="0" fontId="2" fillId="2" borderId="8" xfId="0" applyFont="1" applyFill="1" applyBorder="1" applyAlignment="1">
      <alignment horizontal="center" wrapText="1"/>
    </xf>
    <xf numFmtId="0" fontId="2" fillId="2" borderId="2" xfId="0" applyFont="1" applyFill="1" applyBorder="1" applyAlignment="1">
      <alignment horizontal="center" wrapText="1"/>
    </xf>
    <xf numFmtId="0" fontId="2" fillId="2" borderId="1" xfId="0" applyFont="1" applyFill="1" applyBorder="1" applyAlignment="1">
      <alignment horizontal="center" wrapText="1"/>
    </xf>
    <xf numFmtId="0" fontId="2" fillId="2" borderId="4" xfId="0" applyFont="1" applyFill="1" applyBorder="1" applyAlignment="1">
      <alignment horizontal="center" wrapText="1"/>
    </xf>
    <xf numFmtId="0" fontId="0" fillId="0" borderId="3" xfId="0" applyFont="1" applyBorder="1" applyAlignment="1">
      <alignment horizontal="center"/>
    </xf>
    <xf numFmtId="0" fontId="0" fillId="0" borderId="3" xfId="0" applyFont="1" applyFill="1" applyBorder="1" applyAlignment="1">
      <alignment horizontal="center"/>
    </xf>
  </cellXfs>
  <cellStyles count="6">
    <cellStyle name="Hyperlink" xfId="3" builtinId="8"/>
    <cellStyle name="Normal" xfId="0" builtinId="0"/>
    <cellStyle name="Normal 2" xfId="2"/>
    <cellStyle name="Normal 5" xfId="4"/>
    <cellStyle name="Normal_SMC WASC Factbook - 2005-2006" xfId="5"/>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topLeftCell="A5" workbookViewId="0">
      <selection activeCell="A3" sqref="A3"/>
    </sheetView>
  </sheetViews>
  <sheetFormatPr defaultRowHeight="14.4" x14ac:dyDescent="0.3"/>
  <cols>
    <col min="1" max="1" width="41.33203125" customWidth="1"/>
    <col min="2" max="2" width="63.44140625" style="1" customWidth="1"/>
  </cols>
  <sheetData>
    <row r="1" spans="1:3" ht="18" x14ac:dyDescent="0.35">
      <c r="A1" s="90" t="s">
        <v>9</v>
      </c>
      <c r="B1" s="90"/>
      <c r="C1" t="s">
        <v>154</v>
      </c>
    </row>
    <row r="2" spans="1:3" x14ac:dyDescent="0.3">
      <c r="A2" s="32" t="s">
        <v>0</v>
      </c>
      <c r="B2" s="32" t="s">
        <v>10</v>
      </c>
      <c r="C2" t="s">
        <v>155</v>
      </c>
    </row>
    <row r="3" spans="1:3" ht="43.2" x14ac:dyDescent="0.3">
      <c r="A3" s="1" t="s">
        <v>1</v>
      </c>
      <c r="B3" s="31" t="s">
        <v>156</v>
      </c>
    </row>
    <row r="4" spans="1:3" x14ac:dyDescent="0.3">
      <c r="A4" s="1"/>
      <c r="B4" s="31" t="s">
        <v>157</v>
      </c>
    </row>
    <row r="5" spans="1:3" x14ac:dyDescent="0.3">
      <c r="A5" s="1"/>
    </row>
    <row r="6" spans="1:3" ht="43.2" x14ac:dyDescent="0.3">
      <c r="A6" s="1" t="s">
        <v>2</v>
      </c>
      <c r="B6" s="31" t="s">
        <v>11</v>
      </c>
    </row>
    <row r="7" spans="1:3" x14ac:dyDescent="0.3">
      <c r="A7" s="1"/>
      <c r="B7" s="31" t="s">
        <v>12</v>
      </c>
    </row>
    <row r="8" spans="1:3" x14ac:dyDescent="0.3">
      <c r="A8" s="1"/>
      <c r="B8" s="2" t="s">
        <v>3</v>
      </c>
    </row>
    <row r="9" spans="1:3" ht="57.6" x14ac:dyDescent="0.3">
      <c r="A9" s="1" t="s">
        <v>4</v>
      </c>
      <c r="B9" s="33" t="s">
        <v>64</v>
      </c>
    </row>
    <row r="10" spans="1:3" x14ac:dyDescent="0.3">
      <c r="A10" s="1"/>
      <c r="B10" s="84" t="s">
        <v>5</v>
      </c>
    </row>
    <row r="11" spans="1:3" x14ac:dyDescent="0.3">
      <c r="A11" s="1"/>
      <c r="B11" s="2" t="s">
        <v>6</v>
      </c>
    </row>
    <row r="12" spans="1:3" ht="28.8" x14ac:dyDescent="0.3">
      <c r="A12" s="1"/>
      <c r="B12" s="1" t="s">
        <v>13</v>
      </c>
    </row>
    <row r="13" spans="1:3" ht="57.6" x14ac:dyDescent="0.3">
      <c r="A13" s="1" t="s">
        <v>7</v>
      </c>
      <c r="B13" s="31" t="s">
        <v>14</v>
      </c>
    </row>
    <row r="14" spans="1:3" x14ac:dyDescent="0.3">
      <c r="A14" s="1"/>
      <c r="B14" s="31" t="s">
        <v>15</v>
      </c>
    </row>
    <row r="15" spans="1:3" ht="28.8" x14ac:dyDescent="0.3">
      <c r="A15" s="1"/>
      <c r="B15" s="2" t="s">
        <v>16</v>
      </c>
    </row>
    <row r="16" spans="1:3" x14ac:dyDescent="0.3">
      <c r="A16" s="1"/>
      <c r="B16" s="2" t="s">
        <v>8</v>
      </c>
    </row>
  </sheetData>
  <mergeCells count="1">
    <mergeCell ref="A1:B1"/>
  </mergeCells>
  <hyperlinks>
    <hyperlink ref="B3" location="Retention!A1" display="1. Retained after first year"/>
    <hyperlink ref="B4" location="Retention!A1" display="2. Overall retention"/>
    <hyperlink ref="B6" location="Graduation!A1" display="3. Graduation on time (100% time)"/>
    <hyperlink ref="B7" location="Graduation!A1" display="4. Graduation at 150% time"/>
    <hyperlink ref="B13" location="'Licensure Exams'!A1" display="10. Passing Licensure Examination at first attempt "/>
    <hyperlink ref="B14" location="Employment!A1" display="11. Employed within 6 months in specialty "/>
    <hyperlink ref="B9" location="GPA!A1" display="6. Maintaining a minimum 3.0 GPA/Graduating with a GPA of 3.0 and above"/>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workbookViewId="0">
      <selection activeCell="B11" sqref="B11"/>
    </sheetView>
  </sheetViews>
  <sheetFormatPr defaultRowHeight="13.8" x14ac:dyDescent="0.25"/>
  <cols>
    <col min="1" max="1" width="39.33203125" style="23" customWidth="1"/>
    <col min="2" max="2" width="13.5546875" style="23" bestFit="1" customWidth="1"/>
    <col min="3" max="3" width="71.21875" style="23" bestFit="1" customWidth="1"/>
    <col min="4" max="4" width="15.88671875" style="23" customWidth="1"/>
    <col min="5" max="5" width="12" style="23" customWidth="1"/>
    <col min="6" max="17" width="10.77734375" style="27" customWidth="1"/>
    <col min="18" max="16384" width="8.88671875" style="23"/>
  </cols>
  <sheetData>
    <row r="1" spans="1:17" x14ac:dyDescent="0.25">
      <c r="A1" s="21" t="s">
        <v>25</v>
      </c>
      <c r="B1" s="21"/>
      <c r="C1" s="21"/>
      <c r="D1" s="21"/>
      <c r="E1" s="21"/>
      <c r="F1" s="22"/>
      <c r="G1" s="22"/>
      <c r="H1" s="22"/>
      <c r="I1" s="22"/>
      <c r="J1" s="22"/>
      <c r="K1" s="22"/>
      <c r="L1" s="22"/>
      <c r="M1" s="22"/>
      <c r="N1" s="22"/>
      <c r="O1" s="22"/>
      <c r="P1" s="22"/>
      <c r="Q1" s="22"/>
    </row>
    <row r="2" spans="1:17" ht="27.6" x14ac:dyDescent="0.25">
      <c r="A2" s="28" t="s">
        <v>26</v>
      </c>
      <c r="B2" s="28" t="s">
        <v>27</v>
      </c>
      <c r="C2" s="28" t="s">
        <v>28</v>
      </c>
      <c r="D2" s="28" t="s">
        <v>161</v>
      </c>
      <c r="E2" s="28" t="s">
        <v>162</v>
      </c>
      <c r="F2" s="28" t="s">
        <v>29</v>
      </c>
      <c r="G2" s="28" t="s">
        <v>30</v>
      </c>
      <c r="H2" s="28" t="s">
        <v>31</v>
      </c>
      <c r="I2" s="28" t="s">
        <v>32</v>
      </c>
      <c r="J2" s="28" t="s">
        <v>33</v>
      </c>
      <c r="K2" s="28" t="s">
        <v>34</v>
      </c>
      <c r="L2" s="28" t="s">
        <v>35</v>
      </c>
      <c r="M2" s="28" t="s">
        <v>36</v>
      </c>
      <c r="N2" s="28" t="s">
        <v>37</v>
      </c>
      <c r="O2" s="28" t="s">
        <v>38</v>
      </c>
      <c r="P2" s="28" t="s">
        <v>39</v>
      </c>
      <c r="Q2" s="28" t="s">
        <v>40</v>
      </c>
    </row>
    <row r="3" spans="1:17" x14ac:dyDescent="0.25">
      <c r="A3" s="24" t="s">
        <v>41</v>
      </c>
      <c r="B3" s="24" t="s">
        <v>42</v>
      </c>
      <c r="C3" s="24" t="s">
        <v>43</v>
      </c>
      <c r="D3" s="89">
        <v>0.91</v>
      </c>
      <c r="E3" s="89">
        <v>0.91</v>
      </c>
      <c r="F3" s="25">
        <v>0.91</v>
      </c>
      <c r="G3" s="25">
        <v>0.9173</v>
      </c>
      <c r="H3" s="25">
        <v>0.88</v>
      </c>
      <c r="I3" s="25">
        <v>0.9</v>
      </c>
      <c r="J3" s="25">
        <v>0.85</v>
      </c>
      <c r="K3" s="25">
        <v>0.88</v>
      </c>
      <c r="L3" s="25">
        <v>0.83</v>
      </c>
      <c r="M3" s="25">
        <v>0.88</v>
      </c>
      <c r="N3" s="25">
        <v>0.73</v>
      </c>
      <c r="O3" s="25">
        <v>0.85</v>
      </c>
      <c r="P3" s="25">
        <v>0.73</v>
      </c>
      <c r="Q3" s="25">
        <v>0.85</v>
      </c>
    </row>
    <row r="4" spans="1:17" x14ac:dyDescent="0.25">
      <c r="A4" s="24" t="s">
        <v>44</v>
      </c>
      <c r="B4" s="24" t="s">
        <v>42</v>
      </c>
      <c r="C4" s="24" t="s">
        <v>43</v>
      </c>
      <c r="D4" s="89">
        <v>0.94</v>
      </c>
      <c r="E4" s="89">
        <v>0.91</v>
      </c>
      <c r="F4" s="25">
        <v>0.96</v>
      </c>
      <c r="G4" s="25">
        <v>0.9173</v>
      </c>
      <c r="H4" s="25">
        <v>0.94</v>
      </c>
      <c r="I4" s="25">
        <v>0.9</v>
      </c>
      <c r="J4" s="25">
        <v>0.94</v>
      </c>
      <c r="K4" s="25">
        <v>0.88</v>
      </c>
      <c r="L4" s="25">
        <v>0.91</v>
      </c>
      <c r="M4" s="25">
        <v>0.88</v>
      </c>
      <c r="N4" s="25">
        <v>0.86</v>
      </c>
      <c r="O4" s="25">
        <v>0.85</v>
      </c>
      <c r="P4" s="25">
        <v>0.85</v>
      </c>
      <c r="Q4" s="25">
        <v>0.85</v>
      </c>
    </row>
    <row r="5" spans="1:17" x14ac:dyDescent="0.25">
      <c r="A5" s="24" t="s">
        <v>45</v>
      </c>
      <c r="B5" s="24" t="s">
        <v>42</v>
      </c>
      <c r="C5" s="24" t="s">
        <v>43</v>
      </c>
      <c r="D5" s="89">
        <v>0.92</v>
      </c>
      <c r="E5" s="89">
        <v>0.91</v>
      </c>
      <c r="F5" s="25">
        <v>0.93</v>
      </c>
      <c r="G5" s="25">
        <v>0.9173</v>
      </c>
      <c r="H5" s="25">
        <v>0.86</v>
      </c>
      <c r="I5" s="25">
        <v>0.9</v>
      </c>
      <c r="J5" s="25">
        <v>0.93</v>
      </c>
      <c r="K5" s="25">
        <v>0.88</v>
      </c>
      <c r="L5" s="25">
        <v>0.87</v>
      </c>
      <c r="M5" s="25">
        <v>0.88</v>
      </c>
      <c r="N5" s="25">
        <v>0.76</v>
      </c>
      <c r="O5" s="25">
        <v>0.85</v>
      </c>
      <c r="P5" s="25">
        <v>0.93</v>
      </c>
      <c r="Q5" s="25">
        <v>0.85</v>
      </c>
    </row>
    <row r="6" spans="1:17" x14ac:dyDescent="0.25">
      <c r="A6" s="29" t="s">
        <v>46</v>
      </c>
      <c r="B6" s="24" t="s">
        <v>47</v>
      </c>
      <c r="C6" s="24" t="s">
        <v>48</v>
      </c>
      <c r="D6" s="24"/>
      <c r="E6" s="24"/>
      <c r="F6" s="25">
        <v>0.89</v>
      </c>
      <c r="G6" s="25">
        <v>0.84</v>
      </c>
      <c r="H6" s="25">
        <v>0.93</v>
      </c>
      <c r="I6" s="25">
        <v>0.83</v>
      </c>
      <c r="J6" s="25">
        <v>0.91</v>
      </c>
      <c r="K6" s="25">
        <v>0.85</v>
      </c>
      <c r="L6" s="25">
        <v>1</v>
      </c>
      <c r="M6" s="25">
        <v>0.85</v>
      </c>
      <c r="N6" s="25">
        <v>0.82</v>
      </c>
      <c r="O6" s="25">
        <v>0.88</v>
      </c>
      <c r="P6" s="25">
        <v>0.96</v>
      </c>
      <c r="Q6" s="25">
        <v>0.88</v>
      </c>
    </row>
    <row r="7" spans="1:17" ht="27.6" x14ac:dyDescent="0.25">
      <c r="A7" s="29" t="s">
        <v>49</v>
      </c>
      <c r="B7" s="24" t="s">
        <v>50</v>
      </c>
      <c r="C7" s="24" t="s">
        <v>51</v>
      </c>
      <c r="D7" s="88">
        <v>0.95</v>
      </c>
      <c r="E7" s="25" t="s">
        <v>52</v>
      </c>
      <c r="F7" s="25">
        <v>0.97</v>
      </c>
      <c r="G7" s="25" t="s">
        <v>52</v>
      </c>
      <c r="H7" s="25">
        <v>1</v>
      </c>
      <c r="I7" s="25" t="s">
        <v>52</v>
      </c>
      <c r="J7" s="25">
        <v>1</v>
      </c>
      <c r="K7" s="25" t="s">
        <v>52</v>
      </c>
      <c r="L7" s="25">
        <v>1</v>
      </c>
      <c r="M7" s="25" t="s">
        <v>52</v>
      </c>
      <c r="N7" s="25">
        <v>1</v>
      </c>
      <c r="O7" s="26" t="s">
        <v>52</v>
      </c>
      <c r="P7" s="25">
        <v>0.97</v>
      </c>
      <c r="Q7" s="25">
        <v>0.93</v>
      </c>
    </row>
    <row r="8" spans="1:17" x14ac:dyDescent="0.25">
      <c r="A8" s="29" t="s">
        <v>70</v>
      </c>
      <c r="B8" s="24" t="s">
        <v>50</v>
      </c>
      <c r="C8" s="24" t="s">
        <v>51</v>
      </c>
      <c r="D8" s="88">
        <v>1</v>
      </c>
      <c r="E8" s="25" t="s">
        <v>52</v>
      </c>
      <c r="F8" s="25"/>
      <c r="G8" s="25"/>
      <c r="H8" s="25"/>
      <c r="I8" s="25"/>
      <c r="J8" s="25"/>
      <c r="K8" s="25"/>
      <c r="L8" s="25"/>
      <c r="M8" s="25"/>
      <c r="N8" s="25"/>
      <c r="O8" s="26"/>
      <c r="P8" s="25"/>
      <c r="Q8" s="25"/>
    </row>
    <row r="9" spans="1:17" x14ac:dyDescent="0.25">
      <c r="A9" s="29" t="s">
        <v>53</v>
      </c>
      <c r="B9" s="24" t="s">
        <v>54</v>
      </c>
      <c r="C9" s="24" t="s">
        <v>55</v>
      </c>
      <c r="D9" s="88">
        <v>0.78</v>
      </c>
      <c r="E9" s="88">
        <v>0.93</v>
      </c>
      <c r="F9" s="25">
        <v>0.96</v>
      </c>
      <c r="G9" s="25">
        <v>0.97</v>
      </c>
      <c r="H9" s="25">
        <v>0.96</v>
      </c>
      <c r="I9" s="25">
        <v>0.97</v>
      </c>
      <c r="J9" s="25">
        <v>0.91</v>
      </c>
      <c r="K9" s="25">
        <v>0.96</v>
      </c>
      <c r="L9" s="25">
        <v>0.9</v>
      </c>
      <c r="M9" s="25">
        <v>0.96</v>
      </c>
      <c r="N9" s="25">
        <v>0.95</v>
      </c>
      <c r="O9" s="25">
        <v>0.94</v>
      </c>
      <c r="P9" s="25">
        <v>0.89</v>
      </c>
      <c r="Q9" s="25">
        <v>0.94</v>
      </c>
    </row>
    <row r="10" spans="1:17" x14ac:dyDescent="0.25">
      <c r="A10" s="30" t="s">
        <v>56</v>
      </c>
      <c r="B10" s="24" t="s">
        <v>57</v>
      </c>
      <c r="C10" s="24" t="s">
        <v>58</v>
      </c>
      <c r="D10" s="88">
        <v>0.91</v>
      </c>
      <c r="E10" s="88">
        <v>0.91</v>
      </c>
      <c r="F10" s="25">
        <v>0.94</v>
      </c>
      <c r="G10" s="25">
        <v>0.91</v>
      </c>
      <c r="H10" s="25">
        <v>0.94</v>
      </c>
      <c r="I10" s="25">
        <v>0.93</v>
      </c>
      <c r="J10" s="25">
        <v>1</v>
      </c>
      <c r="K10" s="25">
        <v>0.94</v>
      </c>
      <c r="L10" s="25">
        <v>0.94</v>
      </c>
      <c r="M10" s="25">
        <v>0.91</v>
      </c>
      <c r="N10" s="25">
        <v>0.94</v>
      </c>
      <c r="O10" s="25">
        <v>0.92</v>
      </c>
      <c r="P10" s="25">
        <v>0.94</v>
      </c>
      <c r="Q10" s="25">
        <v>0.9</v>
      </c>
    </row>
    <row r="11" spans="1:17" ht="55.2" x14ac:dyDescent="0.25">
      <c r="A11" s="24" t="s">
        <v>59</v>
      </c>
      <c r="B11" s="24" t="s">
        <v>60</v>
      </c>
      <c r="C11" s="24" t="s">
        <v>61</v>
      </c>
      <c r="D11" s="26" t="s">
        <v>163</v>
      </c>
      <c r="E11" s="26" t="s">
        <v>164</v>
      </c>
      <c r="F11" s="26" t="s">
        <v>63</v>
      </c>
      <c r="G11" s="25" t="s">
        <v>62</v>
      </c>
      <c r="H11" s="25">
        <v>0.82</v>
      </c>
      <c r="I11" s="25">
        <v>0.92</v>
      </c>
      <c r="J11" s="25">
        <v>0.82</v>
      </c>
      <c r="K11" s="25">
        <v>0.92</v>
      </c>
      <c r="L11" s="25">
        <v>0.9</v>
      </c>
      <c r="M11" s="25">
        <v>0.88</v>
      </c>
      <c r="N11" s="25">
        <v>0.94</v>
      </c>
      <c r="O11" s="25">
        <v>0.88</v>
      </c>
      <c r="P11" s="25">
        <v>0.8</v>
      </c>
      <c r="Q11" s="25">
        <v>0.84</v>
      </c>
    </row>
    <row r="14" spans="1:17" ht="14.4" hidden="1" x14ac:dyDescent="0.3">
      <c r="A14" s="73" t="s">
        <v>158</v>
      </c>
      <c r="B14" s="73"/>
      <c r="C14" s="74"/>
      <c r="D14" s="74"/>
      <c r="E14" s="74"/>
      <c r="F14" s="74"/>
      <c r="G14" s="74"/>
      <c r="H14" s="74"/>
      <c r="I14" s="74"/>
    </row>
    <row r="15" spans="1:17" ht="43.2" hidden="1" x14ac:dyDescent="0.3">
      <c r="A15" s="75" t="s">
        <v>26</v>
      </c>
      <c r="B15" s="75" t="s">
        <v>27</v>
      </c>
      <c r="C15" s="75" t="s">
        <v>114</v>
      </c>
      <c r="D15" s="75"/>
      <c r="E15" s="75"/>
      <c r="F15" s="75" t="s">
        <v>123</v>
      </c>
      <c r="G15" s="75" t="s">
        <v>131</v>
      </c>
      <c r="H15" s="75" t="s">
        <v>138</v>
      </c>
      <c r="I15" s="75" t="s">
        <v>145</v>
      </c>
    </row>
    <row r="16" spans="1:17" ht="14.4" hidden="1" x14ac:dyDescent="0.25">
      <c r="A16" s="76" t="s">
        <v>41</v>
      </c>
      <c r="B16" s="76" t="s">
        <v>42</v>
      </c>
      <c r="C16" s="77" t="s">
        <v>115</v>
      </c>
      <c r="D16" s="77"/>
      <c r="E16" s="77"/>
      <c r="F16" s="77" t="s">
        <v>124</v>
      </c>
      <c r="G16" s="77" t="s">
        <v>132</v>
      </c>
      <c r="H16" s="77" t="s">
        <v>139</v>
      </c>
      <c r="I16" s="77" t="s">
        <v>146</v>
      </c>
    </row>
    <row r="17" spans="1:9" ht="14.4" hidden="1" x14ac:dyDescent="0.25">
      <c r="A17" s="76" t="s">
        <v>44</v>
      </c>
      <c r="B17" s="76" t="s">
        <v>42</v>
      </c>
      <c r="C17" s="77" t="s">
        <v>116</v>
      </c>
      <c r="D17" s="77"/>
      <c r="E17" s="77"/>
      <c r="F17" s="77" t="s">
        <v>125</v>
      </c>
      <c r="G17" s="77" t="s">
        <v>133</v>
      </c>
      <c r="H17" s="77" t="s">
        <v>140</v>
      </c>
      <c r="I17" s="77" t="s">
        <v>147</v>
      </c>
    </row>
    <row r="18" spans="1:9" ht="14.4" hidden="1" x14ac:dyDescent="0.25">
      <c r="A18" s="76" t="s">
        <v>45</v>
      </c>
      <c r="B18" s="76" t="s">
        <v>42</v>
      </c>
      <c r="C18" s="77" t="s">
        <v>117</v>
      </c>
      <c r="D18" s="77"/>
      <c r="E18" s="77"/>
      <c r="F18" s="77" t="s">
        <v>126</v>
      </c>
      <c r="G18" s="77" t="s">
        <v>134</v>
      </c>
      <c r="H18" s="77" t="s">
        <v>141</v>
      </c>
      <c r="I18" s="77" t="s">
        <v>148</v>
      </c>
    </row>
    <row r="19" spans="1:9" ht="14.4" hidden="1" x14ac:dyDescent="0.25">
      <c r="A19" s="78" t="s">
        <v>46</v>
      </c>
      <c r="B19" s="76" t="s">
        <v>47</v>
      </c>
      <c r="C19" s="77" t="s">
        <v>118</v>
      </c>
      <c r="D19" s="77"/>
      <c r="E19" s="77"/>
      <c r="F19" s="77" t="s">
        <v>127</v>
      </c>
      <c r="G19" s="77" t="s">
        <v>135</v>
      </c>
      <c r="H19" s="77" t="s">
        <v>142</v>
      </c>
      <c r="I19" s="77" t="s">
        <v>149</v>
      </c>
    </row>
    <row r="20" spans="1:9" ht="14.4" hidden="1" x14ac:dyDescent="0.25">
      <c r="A20" s="78" t="s">
        <v>49</v>
      </c>
      <c r="B20" s="76" t="s">
        <v>50</v>
      </c>
      <c r="C20" s="77" t="s">
        <v>119</v>
      </c>
      <c r="D20" s="77"/>
      <c r="E20" s="77"/>
      <c r="F20" s="77" t="s">
        <v>128</v>
      </c>
      <c r="G20" s="77" t="s">
        <v>128</v>
      </c>
      <c r="H20" s="77" t="s">
        <v>128</v>
      </c>
      <c r="I20" s="77" t="s">
        <v>128</v>
      </c>
    </row>
    <row r="21" spans="1:9" ht="14.4" hidden="1" x14ac:dyDescent="0.25">
      <c r="A21" s="78" t="s">
        <v>53</v>
      </c>
      <c r="B21" s="76" t="s">
        <v>54</v>
      </c>
      <c r="C21" s="77" t="s">
        <v>120</v>
      </c>
      <c r="D21" s="77"/>
      <c r="E21" s="77"/>
      <c r="F21" s="77" t="s">
        <v>120</v>
      </c>
      <c r="G21" s="77" t="s">
        <v>136</v>
      </c>
      <c r="H21" s="77" t="s">
        <v>143</v>
      </c>
      <c r="I21" s="77" t="s">
        <v>150</v>
      </c>
    </row>
    <row r="22" spans="1:9" ht="14.4" hidden="1" x14ac:dyDescent="0.25">
      <c r="A22" s="80" t="s">
        <v>56</v>
      </c>
      <c r="B22" s="76" t="s">
        <v>57</v>
      </c>
      <c r="C22" s="77" t="s">
        <v>121</v>
      </c>
      <c r="D22" s="77"/>
      <c r="E22" s="77"/>
      <c r="F22" s="77" t="s">
        <v>129</v>
      </c>
      <c r="G22" s="77" t="s">
        <v>137</v>
      </c>
      <c r="H22" s="77" t="s">
        <v>121</v>
      </c>
      <c r="I22" s="77" t="s">
        <v>151</v>
      </c>
    </row>
    <row r="23" spans="1:9" ht="28.8" hidden="1" x14ac:dyDescent="0.25">
      <c r="A23" s="76" t="s">
        <v>59</v>
      </c>
      <c r="B23" s="76" t="s">
        <v>113</v>
      </c>
      <c r="C23" s="79" t="s">
        <v>122</v>
      </c>
      <c r="D23" s="79"/>
      <c r="E23" s="79"/>
      <c r="F23" s="77" t="s">
        <v>130</v>
      </c>
      <c r="G23" s="77" t="s">
        <v>130</v>
      </c>
      <c r="H23" s="77" t="s">
        <v>144</v>
      </c>
      <c r="I23" s="77"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workbookViewId="0">
      <selection activeCell="E11" sqref="E11"/>
    </sheetView>
  </sheetViews>
  <sheetFormatPr defaultRowHeight="14.4" x14ac:dyDescent="0.3"/>
  <cols>
    <col min="1" max="1" width="25.21875" bestFit="1" customWidth="1"/>
    <col min="2" max="2" width="12.109375" style="15" customWidth="1"/>
    <col min="3" max="3" width="10.77734375" customWidth="1"/>
    <col min="4" max="4" width="9.88671875" customWidth="1"/>
    <col min="5" max="5" width="11.6640625" customWidth="1"/>
    <col min="6" max="6" width="10.109375" customWidth="1"/>
    <col min="7" max="7" width="11.21875" customWidth="1"/>
  </cols>
  <sheetData>
    <row r="1" spans="1:7" x14ac:dyDescent="0.3">
      <c r="A1" s="34" t="s">
        <v>26</v>
      </c>
      <c r="B1" s="81"/>
      <c r="C1" s="91" t="s">
        <v>81</v>
      </c>
      <c r="D1" s="91"/>
      <c r="E1" s="91"/>
      <c r="F1" s="91"/>
      <c r="G1" s="91"/>
    </row>
    <row r="2" spans="1:7" ht="28.8" x14ac:dyDescent="0.3">
      <c r="A2" s="51"/>
      <c r="B2" s="52" t="s">
        <v>152</v>
      </c>
      <c r="C2" s="52" t="s">
        <v>82</v>
      </c>
      <c r="D2" s="52" t="s">
        <v>83</v>
      </c>
      <c r="E2" s="52" t="s">
        <v>84</v>
      </c>
      <c r="F2" s="52" t="s">
        <v>85</v>
      </c>
      <c r="G2" s="52" t="s">
        <v>86</v>
      </c>
    </row>
    <row r="3" spans="1:7" x14ac:dyDescent="0.3">
      <c r="A3" s="51" t="s">
        <v>87</v>
      </c>
      <c r="B3" s="54">
        <f>78/119</f>
        <v>0.65546218487394958</v>
      </c>
      <c r="C3" s="53">
        <v>0.62</v>
      </c>
      <c r="D3" s="53">
        <v>0.63</v>
      </c>
      <c r="E3" s="53">
        <v>0.6</v>
      </c>
      <c r="F3" s="53">
        <v>0.57999999999999996</v>
      </c>
      <c r="G3" s="53">
        <v>0.65</v>
      </c>
    </row>
    <row r="4" spans="1:7" x14ac:dyDescent="0.3">
      <c r="A4" s="34" t="s">
        <v>88</v>
      </c>
      <c r="B4" s="54">
        <f>26/40</f>
        <v>0.65</v>
      </c>
      <c r="C4" s="54">
        <v>0.79</v>
      </c>
      <c r="D4" s="54">
        <v>0.86</v>
      </c>
      <c r="E4" s="54">
        <v>0.6</v>
      </c>
      <c r="F4" s="54">
        <v>0.42</v>
      </c>
      <c r="G4" s="54">
        <v>0.33</v>
      </c>
    </row>
    <row r="5" spans="1:7" x14ac:dyDescent="0.3">
      <c r="A5" s="34" t="s">
        <v>89</v>
      </c>
      <c r="B5" s="54">
        <v>1</v>
      </c>
      <c r="C5" s="54">
        <v>1</v>
      </c>
      <c r="D5" s="54">
        <v>1</v>
      </c>
      <c r="E5" s="54">
        <v>1</v>
      </c>
      <c r="F5" s="54">
        <v>0.93</v>
      </c>
      <c r="G5" s="54">
        <v>1</v>
      </c>
    </row>
    <row r="6" spans="1:7" x14ac:dyDescent="0.3">
      <c r="A6" s="34" t="s">
        <v>90</v>
      </c>
      <c r="B6" s="54">
        <v>1</v>
      </c>
      <c r="C6" s="54">
        <v>1</v>
      </c>
      <c r="D6" s="54">
        <v>1</v>
      </c>
      <c r="E6" s="54">
        <v>1</v>
      </c>
      <c r="F6" s="54">
        <v>1</v>
      </c>
      <c r="G6" s="54">
        <v>1</v>
      </c>
    </row>
    <row r="7" spans="1:7" x14ac:dyDescent="0.3">
      <c r="A7" s="34" t="s">
        <v>91</v>
      </c>
      <c r="B7" s="54">
        <v>1</v>
      </c>
      <c r="C7" s="54">
        <v>1</v>
      </c>
      <c r="D7" s="54">
        <v>1</v>
      </c>
      <c r="E7" s="54">
        <v>1</v>
      </c>
      <c r="F7" s="54">
        <v>1</v>
      </c>
      <c r="G7" s="54">
        <v>1</v>
      </c>
    </row>
    <row r="8" spans="1:7" x14ac:dyDescent="0.3">
      <c r="A8" s="34" t="s">
        <v>92</v>
      </c>
      <c r="B8" s="54">
        <f>19/22</f>
        <v>0.86363636363636365</v>
      </c>
      <c r="C8" s="54">
        <v>0.64</v>
      </c>
      <c r="D8" s="54">
        <v>0.94</v>
      </c>
      <c r="E8" s="54">
        <v>0.88</v>
      </c>
      <c r="F8" s="54">
        <v>0.84</v>
      </c>
      <c r="G8" s="54">
        <v>0.75</v>
      </c>
    </row>
    <row r="9" spans="1:7" x14ac:dyDescent="0.3">
      <c r="A9" s="34" t="s">
        <v>93</v>
      </c>
      <c r="B9" s="82">
        <f>13/15</f>
        <v>0.8666666666666667</v>
      </c>
      <c r="C9" s="54">
        <v>1</v>
      </c>
      <c r="D9" s="54">
        <v>0.72</v>
      </c>
      <c r="E9" s="54">
        <v>0.92</v>
      </c>
      <c r="F9" s="54">
        <v>0.86</v>
      </c>
      <c r="G9" s="54">
        <v>1</v>
      </c>
    </row>
    <row r="10" spans="1:7" x14ac:dyDescent="0.3">
      <c r="A10" s="34" t="s">
        <v>94</v>
      </c>
      <c r="B10" s="54">
        <f>13/17</f>
        <v>0.76470588235294112</v>
      </c>
      <c r="C10" s="54">
        <v>1</v>
      </c>
      <c r="D10" s="54">
        <v>1</v>
      </c>
      <c r="E10" s="54">
        <v>0.85</v>
      </c>
      <c r="F10" s="54">
        <v>0.86</v>
      </c>
      <c r="G10" s="54">
        <v>0.82</v>
      </c>
    </row>
    <row r="11" spans="1:7" x14ac:dyDescent="0.3">
      <c r="A11" s="34" t="s">
        <v>95</v>
      </c>
      <c r="B11" s="54">
        <f>22/32</f>
        <v>0.6875</v>
      </c>
      <c r="C11" s="54">
        <v>0.65</v>
      </c>
      <c r="D11" s="54">
        <v>1</v>
      </c>
      <c r="E11" s="54">
        <v>0.85</v>
      </c>
      <c r="F11" s="54">
        <v>0.86</v>
      </c>
      <c r="G11" s="54">
        <v>0.7</v>
      </c>
    </row>
    <row r="12" spans="1:7" x14ac:dyDescent="0.3">
      <c r="A12" s="34" t="s">
        <v>96</v>
      </c>
      <c r="B12" s="82">
        <v>1</v>
      </c>
      <c r="C12" s="54">
        <v>1</v>
      </c>
      <c r="D12" s="54">
        <v>1</v>
      </c>
      <c r="E12" s="54" t="s">
        <v>97</v>
      </c>
      <c r="F12" s="54" t="s">
        <v>97</v>
      </c>
      <c r="G12" s="54" t="s">
        <v>97</v>
      </c>
    </row>
    <row r="13" spans="1:7" x14ac:dyDescent="0.3">
      <c r="A13" s="34" t="s">
        <v>98</v>
      </c>
      <c r="B13" s="82">
        <f>15/20</f>
        <v>0.75</v>
      </c>
      <c r="C13" s="54">
        <v>0.92</v>
      </c>
      <c r="D13" s="54">
        <v>0.87</v>
      </c>
      <c r="E13" s="54">
        <v>0.94</v>
      </c>
      <c r="F13" s="54">
        <v>0.88</v>
      </c>
      <c r="G13" s="54">
        <v>1</v>
      </c>
    </row>
    <row r="14" spans="1:7" x14ac:dyDescent="0.3">
      <c r="A14" s="34" t="s">
        <v>99</v>
      </c>
      <c r="B14" s="82">
        <f>25/26</f>
        <v>0.96153846153846156</v>
      </c>
      <c r="C14" s="54">
        <v>0.94</v>
      </c>
      <c r="D14" s="54">
        <v>1</v>
      </c>
      <c r="E14" s="54">
        <v>1</v>
      </c>
      <c r="F14" s="54">
        <v>0.88</v>
      </c>
      <c r="G14" s="54">
        <v>0.93</v>
      </c>
    </row>
    <row r="15" spans="1:7" x14ac:dyDescent="0.3">
      <c r="A15" s="83" t="s">
        <v>80</v>
      </c>
      <c r="B15" s="82">
        <f>68/70</f>
        <v>0.97142857142857142</v>
      </c>
      <c r="C15" s="91" t="s">
        <v>153</v>
      </c>
      <c r="D15" s="91"/>
      <c r="E15" s="91"/>
      <c r="F15" s="91"/>
      <c r="G15" s="91"/>
    </row>
  </sheetData>
  <mergeCells count="2">
    <mergeCell ref="C1:G1"/>
    <mergeCell ref="C15:G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zoomScale="70" zoomScaleNormal="70" workbookViewId="0">
      <selection sqref="A1:S1"/>
    </sheetView>
  </sheetViews>
  <sheetFormatPr defaultRowHeight="14.4" x14ac:dyDescent="0.3"/>
  <cols>
    <col min="1" max="1" width="46.6640625" style="3" customWidth="1"/>
    <col min="2" max="2" width="8.88671875" style="15"/>
    <col min="3" max="3" width="8.33203125" style="15" bestFit="1" customWidth="1"/>
    <col min="4" max="19" width="8.88671875" style="15"/>
  </cols>
  <sheetData>
    <row r="1" spans="1:21" x14ac:dyDescent="0.3">
      <c r="A1" s="92" t="s">
        <v>17</v>
      </c>
      <c r="B1" s="93"/>
      <c r="C1" s="93"/>
      <c r="D1" s="93"/>
      <c r="E1" s="93"/>
      <c r="F1" s="93"/>
      <c r="G1" s="93"/>
      <c r="H1" s="93"/>
      <c r="I1" s="93"/>
      <c r="J1" s="93"/>
      <c r="K1" s="93"/>
      <c r="L1" s="93"/>
      <c r="M1" s="93"/>
      <c r="N1" s="93"/>
      <c r="O1" s="93"/>
      <c r="P1" s="93"/>
      <c r="Q1" s="93"/>
      <c r="R1" s="93"/>
      <c r="S1" s="94"/>
      <c r="T1" s="3"/>
      <c r="U1" s="3"/>
    </row>
    <row r="2" spans="1:21" x14ac:dyDescent="0.3">
      <c r="A2" s="99" t="s">
        <v>26</v>
      </c>
      <c r="B2" s="98" t="s">
        <v>18</v>
      </c>
      <c r="C2" s="98"/>
      <c r="D2" s="98"/>
      <c r="E2" s="98"/>
      <c r="F2" s="98"/>
      <c r="G2" s="98"/>
      <c r="H2" s="98"/>
      <c r="I2" s="98"/>
      <c r="J2" s="98"/>
      <c r="K2" s="98"/>
      <c r="L2" s="98"/>
      <c r="M2" s="98"/>
      <c r="N2" s="98"/>
      <c r="O2" s="98"/>
      <c r="P2" s="98"/>
      <c r="Q2" s="98"/>
      <c r="R2" s="98"/>
      <c r="S2" s="98"/>
      <c r="T2" s="3"/>
      <c r="U2" s="3"/>
    </row>
    <row r="3" spans="1:21" x14ac:dyDescent="0.3">
      <c r="A3" s="100"/>
      <c r="B3" s="95" t="s">
        <v>108</v>
      </c>
      <c r="C3" s="95"/>
      <c r="D3" s="95" t="s">
        <v>107</v>
      </c>
      <c r="E3" s="95"/>
      <c r="F3" s="95" t="s">
        <v>106</v>
      </c>
      <c r="G3" s="95"/>
      <c r="H3" s="95" t="s">
        <v>105</v>
      </c>
      <c r="I3" s="95"/>
      <c r="J3" s="95" t="s">
        <v>104</v>
      </c>
      <c r="K3" s="95"/>
      <c r="L3" s="95" t="s">
        <v>103</v>
      </c>
      <c r="M3" s="95"/>
      <c r="N3" s="95" t="s">
        <v>102</v>
      </c>
      <c r="O3" s="95"/>
      <c r="P3" s="96" t="s">
        <v>101</v>
      </c>
      <c r="Q3" s="97"/>
      <c r="R3" s="95" t="s">
        <v>109</v>
      </c>
      <c r="S3" s="95"/>
      <c r="T3" s="5"/>
    </row>
    <row r="4" spans="1:21" x14ac:dyDescent="0.3">
      <c r="A4" s="101"/>
      <c r="B4" s="72" t="s">
        <v>19</v>
      </c>
      <c r="C4" s="72" t="s">
        <v>20</v>
      </c>
      <c r="D4" s="72" t="s">
        <v>19</v>
      </c>
      <c r="E4" s="72" t="s">
        <v>20</v>
      </c>
      <c r="F4" s="72" t="s">
        <v>19</v>
      </c>
      <c r="G4" s="72" t="s">
        <v>20</v>
      </c>
      <c r="H4" s="72" t="s">
        <v>19</v>
      </c>
      <c r="I4" s="72" t="s">
        <v>20</v>
      </c>
      <c r="J4" s="72" t="s">
        <v>19</v>
      </c>
      <c r="K4" s="72" t="s">
        <v>20</v>
      </c>
      <c r="L4" s="72" t="s">
        <v>19</v>
      </c>
      <c r="M4" s="72" t="s">
        <v>20</v>
      </c>
      <c r="N4" s="72" t="s">
        <v>19</v>
      </c>
      <c r="O4" s="72" t="s">
        <v>20</v>
      </c>
      <c r="P4" s="72" t="s">
        <v>19</v>
      </c>
      <c r="Q4" s="72" t="s">
        <v>20</v>
      </c>
      <c r="R4" s="12" t="s">
        <v>19</v>
      </c>
      <c r="S4" s="12" t="s">
        <v>20</v>
      </c>
      <c r="T4" s="5"/>
    </row>
    <row r="5" spans="1:21" x14ac:dyDescent="0.3">
      <c r="A5" s="34" t="s">
        <v>65</v>
      </c>
      <c r="B5" s="18">
        <v>1014</v>
      </c>
      <c r="C5" s="17">
        <v>0.96252465483234717</v>
      </c>
      <c r="D5" s="18">
        <v>1048</v>
      </c>
      <c r="E5" s="17">
        <v>0.94656488549618323</v>
      </c>
      <c r="F5" s="18">
        <v>825</v>
      </c>
      <c r="G5" s="17">
        <v>0.96727272727272728</v>
      </c>
      <c r="H5" s="18">
        <v>750</v>
      </c>
      <c r="I5" s="17">
        <v>0.95866666666666667</v>
      </c>
      <c r="J5" s="18">
        <v>751</v>
      </c>
      <c r="K5" s="17">
        <v>0.95339547270306257</v>
      </c>
      <c r="L5" s="18">
        <v>697</v>
      </c>
      <c r="M5" s="17">
        <v>0.96843615494978474</v>
      </c>
      <c r="N5" s="18">
        <v>711</v>
      </c>
      <c r="O5" s="17">
        <v>0.97327707454289736</v>
      </c>
      <c r="P5" s="16">
        <v>685</v>
      </c>
      <c r="Q5" s="17">
        <v>0.9795620437956204</v>
      </c>
      <c r="R5" s="18">
        <v>6481</v>
      </c>
      <c r="S5" s="17">
        <v>0.96266008332047526</v>
      </c>
      <c r="T5" s="5"/>
    </row>
    <row r="6" spans="1:21" s="3" customFormat="1" x14ac:dyDescent="0.3">
      <c r="A6" s="48" t="s">
        <v>66</v>
      </c>
      <c r="B6" s="40">
        <v>124</v>
      </c>
      <c r="C6" s="39">
        <v>0.95967741935483875</v>
      </c>
      <c r="D6" s="63">
        <v>118</v>
      </c>
      <c r="E6" s="41">
        <v>0.98305084745762716</v>
      </c>
      <c r="F6" s="40">
        <v>117</v>
      </c>
      <c r="G6" s="39">
        <v>0.96581196581196582</v>
      </c>
      <c r="H6" s="63">
        <v>127</v>
      </c>
      <c r="I6" s="41">
        <v>0.97637795275590555</v>
      </c>
      <c r="J6" s="40">
        <v>125</v>
      </c>
      <c r="K6" s="39">
        <v>0.93600000000000005</v>
      </c>
      <c r="L6" s="63">
        <v>118</v>
      </c>
      <c r="M6" s="41">
        <v>0.94067796610169496</v>
      </c>
      <c r="N6" s="40">
        <v>123</v>
      </c>
      <c r="O6" s="39">
        <v>0.93495934959349591</v>
      </c>
      <c r="P6" s="38">
        <v>123</v>
      </c>
      <c r="Q6" s="41">
        <v>0.98373983739837401</v>
      </c>
      <c r="R6" s="63">
        <v>975</v>
      </c>
      <c r="S6" s="41">
        <v>0.96</v>
      </c>
      <c r="T6" s="5"/>
    </row>
    <row r="7" spans="1:21" s="3" customFormat="1" x14ac:dyDescent="0.3">
      <c r="A7" s="49" t="s">
        <v>67</v>
      </c>
      <c r="B7" s="37">
        <v>321</v>
      </c>
      <c r="C7" s="36">
        <v>0.97507788161993769</v>
      </c>
      <c r="D7" s="64">
        <v>317</v>
      </c>
      <c r="E7" s="43">
        <v>0.95583596214511046</v>
      </c>
      <c r="F7" s="37">
        <v>242</v>
      </c>
      <c r="G7" s="36">
        <v>0.98347107438016534</v>
      </c>
      <c r="H7" s="64">
        <v>258</v>
      </c>
      <c r="I7" s="43">
        <v>0.97286821705426352</v>
      </c>
      <c r="J7" s="37">
        <v>290</v>
      </c>
      <c r="K7" s="36">
        <v>0.96896551724137936</v>
      </c>
      <c r="L7" s="64">
        <v>263</v>
      </c>
      <c r="M7" s="43">
        <v>0.98479087452471481</v>
      </c>
      <c r="N7" s="37">
        <v>271</v>
      </c>
      <c r="O7" s="36">
        <v>0.99261992619926198</v>
      </c>
      <c r="P7" s="42">
        <v>270</v>
      </c>
      <c r="Q7" s="43">
        <v>0.99259259259259258</v>
      </c>
      <c r="R7" s="64">
        <v>2232</v>
      </c>
      <c r="S7" s="43">
        <v>0.97759856630824371</v>
      </c>
      <c r="T7" s="5"/>
    </row>
    <row r="8" spans="1:21" s="3" customFormat="1" x14ac:dyDescent="0.3">
      <c r="A8" s="49" t="s">
        <v>68</v>
      </c>
      <c r="B8" s="37">
        <v>8</v>
      </c>
      <c r="C8" s="36">
        <v>0.875</v>
      </c>
      <c r="D8" s="64">
        <v>8</v>
      </c>
      <c r="E8" s="43">
        <v>0.625</v>
      </c>
      <c r="F8" s="37">
        <v>11</v>
      </c>
      <c r="G8" s="36">
        <v>0.91</v>
      </c>
      <c r="H8" s="64">
        <v>3</v>
      </c>
      <c r="I8" s="43">
        <v>1</v>
      </c>
      <c r="J8" s="42" t="s">
        <v>97</v>
      </c>
      <c r="K8" s="43" t="s">
        <v>97</v>
      </c>
      <c r="L8" s="42" t="s">
        <v>97</v>
      </c>
      <c r="M8" s="43" t="s">
        <v>97</v>
      </c>
      <c r="N8" s="42" t="s">
        <v>97</v>
      </c>
      <c r="O8" s="43" t="s">
        <v>97</v>
      </c>
      <c r="P8" s="42" t="s">
        <v>97</v>
      </c>
      <c r="Q8" s="43" t="s">
        <v>97</v>
      </c>
      <c r="R8" s="64">
        <v>30</v>
      </c>
      <c r="S8" s="43">
        <v>0.83333333333333337</v>
      </c>
      <c r="T8" s="5"/>
    </row>
    <row r="9" spans="1:21" s="3" customFormat="1" x14ac:dyDescent="0.3">
      <c r="A9" s="49" t="s">
        <v>69</v>
      </c>
      <c r="B9" s="37">
        <v>9</v>
      </c>
      <c r="C9" s="36">
        <v>0.88888888888888884</v>
      </c>
      <c r="D9" s="64">
        <v>12</v>
      </c>
      <c r="E9" s="43">
        <v>0.91666666666666663</v>
      </c>
      <c r="F9" s="37">
        <v>7</v>
      </c>
      <c r="G9" s="36">
        <v>0.8571428571428571</v>
      </c>
      <c r="H9" s="64">
        <v>5</v>
      </c>
      <c r="I9" s="43">
        <v>0.8</v>
      </c>
      <c r="J9" s="37">
        <v>7</v>
      </c>
      <c r="K9" s="36">
        <v>0.7142857142857143</v>
      </c>
      <c r="L9" s="64">
        <v>9</v>
      </c>
      <c r="M9" s="43">
        <v>0.88888888888888884</v>
      </c>
      <c r="N9" s="37">
        <v>17</v>
      </c>
      <c r="O9" s="36">
        <v>0.82352941176470584</v>
      </c>
      <c r="P9" s="42">
        <v>11</v>
      </c>
      <c r="Q9" s="43">
        <v>0.90909090909090906</v>
      </c>
      <c r="R9" s="64">
        <v>77</v>
      </c>
      <c r="S9" s="43">
        <v>0.8571428571428571</v>
      </c>
      <c r="T9" s="5"/>
    </row>
    <row r="10" spans="1:21" s="3" customFormat="1" x14ac:dyDescent="0.3">
      <c r="A10" s="49" t="s">
        <v>70</v>
      </c>
      <c r="B10" s="37">
        <v>42</v>
      </c>
      <c r="C10" s="36">
        <v>0.97619047619047616</v>
      </c>
      <c r="D10" s="42" t="s">
        <v>97</v>
      </c>
      <c r="E10" s="43" t="s">
        <v>97</v>
      </c>
      <c r="F10" s="42" t="s">
        <v>97</v>
      </c>
      <c r="G10" s="43" t="s">
        <v>97</v>
      </c>
      <c r="H10" s="42" t="s">
        <v>97</v>
      </c>
      <c r="I10" s="43" t="s">
        <v>97</v>
      </c>
      <c r="J10" s="42" t="s">
        <v>97</v>
      </c>
      <c r="K10" s="43" t="s">
        <v>97</v>
      </c>
      <c r="L10" s="42" t="s">
        <v>97</v>
      </c>
      <c r="M10" s="43" t="s">
        <v>97</v>
      </c>
      <c r="N10" s="42" t="s">
        <v>97</v>
      </c>
      <c r="O10" s="43" t="s">
        <v>97</v>
      </c>
      <c r="P10" s="42" t="s">
        <v>97</v>
      </c>
      <c r="Q10" s="43" t="s">
        <v>97</v>
      </c>
      <c r="R10" s="64">
        <v>42</v>
      </c>
      <c r="S10" s="43">
        <v>0.97619047619047616</v>
      </c>
      <c r="T10" s="5"/>
    </row>
    <row r="11" spans="1:21" s="3" customFormat="1" x14ac:dyDescent="0.3">
      <c r="A11" s="49" t="s">
        <v>56</v>
      </c>
      <c r="B11" s="37">
        <v>39</v>
      </c>
      <c r="C11" s="36">
        <v>0.97435897435897434</v>
      </c>
      <c r="D11" s="64">
        <v>41</v>
      </c>
      <c r="E11" s="43">
        <v>1</v>
      </c>
      <c r="F11" s="37">
        <v>34</v>
      </c>
      <c r="G11" s="36">
        <v>0.97058823529411764</v>
      </c>
      <c r="H11" s="64">
        <v>39</v>
      </c>
      <c r="I11" s="43">
        <v>0.89743589743589747</v>
      </c>
      <c r="J11" s="37">
        <v>38</v>
      </c>
      <c r="K11" s="36">
        <v>0.97368421052631582</v>
      </c>
      <c r="L11" s="64">
        <v>37</v>
      </c>
      <c r="M11" s="43">
        <v>0.97297297297297303</v>
      </c>
      <c r="N11" s="37">
        <v>37</v>
      </c>
      <c r="O11" s="36">
        <v>1</v>
      </c>
      <c r="P11" s="42">
        <v>36</v>
      </c>
      <c r="Q11" s="43">
        <v>0.94444444444444442</v>
      </c>
      <c r="R11" s="64">
        <v>301</v>
      </c>
      <c r="S11" s="43">
        <v>0.96677740863787376</v>
      </c>
      <c r="T11" s="5"/>
    </row>
    <row r="12" spans="1:21" s="3" customFormat="1" x14ac:dyDescent="0.3">
      <c r="A12" s="49" t="s">
        <v>59</v>
      </c>
      <c r="B12" s="37">
        <v>46</v>
      </c>
      <c r="C12" s="36">
        <v>1</v>
      </c>
      <c r="D12" s="64">
        <v>41</v>
      </c>
      <c r="E12" s="43">
        <v>0.97560975609756095</v>
      </c>
      <c r="F12" s="37">
        <v>48</v>
      </c>
      <c r="G12" s="36">
        <v>1</v>
      </c>
      <c r="H12" s="64">
        <v>47</v>
      </c>
      <c r="I12" s="43">
        <v>0.95744680851063835</v>
      </c>
      <c r="J12" s="37">
        <v>52</v>
      </c>
      <c r="K12" s="36">
        <v>0.96153846153846156</v>
      </c>
      <c r="L12" s="64">
        <v>45</v>
      </c>
      <c r="M12" s="43">
        <v>0.93333333333333335</v>
      </c>
      <c r="N12" s="37">
        <v>46</v>
      </c>
      <c r="O12" s="36">
        <v>0.97826086956521741</v>
      </c>
      <c r="P12" s="42">
        <v>43</v>
      </c>
      <c r="Q12" s="43">
        <v>1</v>
      </c>
      <c r="R12" s="64">
        <v>368</v>
      </c>
      <c r="S12" s="43">
        <v>0.97554347826086951</v>
      </c>
      <c r="T12" s="5"/>
    </row>
    <row r="13" spans="1:21" s="3" customFormat="1" x14ac:dyDescent="0.3">
      <c r="A13" s="49" t="s">
        <v>71</v>
      </c>
      <c r="B13" s="37">
        <v>45</v>
      </c>
      <c r="C13" s="36">
        <v>0.97777777777777775</v>
      </c>
      <c r="D13" s="64">
        <v>36</v>
      </c>
      <c r="E13" s="43">
        <v>0.94444444444444442</v>
      </c>
      <c r="F13" s="37">
        <v>45</v>
      </c>
      <c r="G13" s="36">
        <v>0.93333333333333335</v>
      </c>
      <c r="H13" s="64">
        <v>44</v>
      </c>
      <c r="I13" s="43">
        <v>0.95454545454545459</v>
      </c>
      <c r="J13" s="37">
        <v>45</v>
      </c>
      <c r="K13" s="36">
        <v>0.9555555555555556</v>
      </c>
      <c r="L13" s="64">
        <v>44</v>
      </c>
      <c r="M13" s="43">
        <v>0.97727272727272729</v>
      </c>
      <c r="N13" s="37">
        <v>44</v>
      </c>
      <c r="O13" s="36">
        <v>0.97727272727272729</v>
      </c>
      <c r="P13" s="42">
        <v>40</v>
      </c>
      <c r="Q13" s="43">
        <v>0.95</v>
      </c>
      <c r="R13" s="64">
        <v>343</v>
      </c>
      <c r="S13" s="43">
        <v>0.95918367346938771</v>
      </c>
      <c r="T13" s="5"/>
    </row>
    <row r="14" spans="1:21" s="3" customFormat="1" x14ac:dyDescent="0.3">
      <c r="A14" s="49" t="s">
        <v>72</v>
      </c>
      <c r="B14" s="37">
        <v>48</v>
      </c>
      <c r="C14" s="36">
        <v>0.97916666666666663</v>
      </c>
      <c r="D14" s="64">
        <v>52</v>
      </c>
      <c r="E14" s="43">
        <v>0.96153846153846156</v>
      </c>
      <c r="F14" s="37">
        <v>53</v>
      </c>
      <c r="G14" s="36">
        <v>0.96226415094339623</v>
      </c>
      <c r="H14" s="64">
        <v>53</v>
      </c>
      <c r="I14" s="43">
        <v>0.94339622641509435</v>
      </c>
      <c r="J14" s="37">
        <v>52</v>
      </c>
      <c r="K14" s="36">
        <v>0.98076923076923073</v>
      </c>
      <c r="L14" s="64">
        <v>46</v>
      </c>
      <c r="M14" s="43">
        <v>0.97826086956521741</v>
      </c>
      <c r="N14" s="37">
        <v>46</v>
      </c>
      <c r="O14" s="36">
        <v>1</v>
      </c>
      <c r="P14" s="42">
        <v>46</v>
      </c>
      <c r="Q14" s="43">
        <v>0.95652173913043481</v>
      </c>
      <c r="R14" s="64">
        <v>396</v>
      </c>
      <c r="S14" s="43">
        <v>0.96969696969696972</v>
      </c>
      <c r="T14" s="5"/>
    </row>
    <row r="15" spans="1:21" s="3" customFormat="1" x14ac:dyDescent="0.3">
      <c r="A15" s="49" t="s">
        <v>49</v>
      </c>
      <c r="B15" s="42" t="s">
        <v>97</v>
      </c>
      <c r="C15" s="43" t="s">
        <v>97</v>
      </c>
      <c r="D15" s="64">
        <v>42</v>
      </c>
      <c r="E15" s="43">
        <v>1</v>
      </c>
      <c r="F15" s="37">
        <v>38</v>
      </c>
      <c r="G15" s="36">
        <v>1</v>
      </c>
      <c r="H15" s="64">
        <v>38</v>
      </c>
      <c r="I15" s="43">
        <v>0.97368421052631582</v>
      </c>
      <c r="J15" s="37">
        <v>38</v>
      </c>
      <c r="K15" s="36">
        <v>0.97368421052631582</v>
      </c>
      <c r="L15" s="64">
        <v>37</v>
      </c>
      <c r="M15" s="43">
        <v>0.97297297297297303</v>
      </c>
      <c r="N15" s="37">
        <v>38</v>
      </c>
      <c r="O15" s="36">
        <v>0.97368421052631582</v>
      </c>
      <c r="P15" s="42">
        <v>36</v>
      </c>
      <c r="Q15" s="43">
        <v>1</v>
      </c>
      <c r="R15" s="64">
        <v>267</v>
      </c>
      <c r="S15" s="43">
        <v>0.98501872659176026</v>
      </c>
      <c r="T15" s="5"/>
    </row>
    <row r="16" spans="1:21" s="3" customFormat="1" x14ac:dyDescent="0.3">
      <c r="A16" s="49" t="s">
        <v>73</v>
      </c>
      <c r="B16" s="37">
        <v>43</v>
      </c>
      <c r="C16" s="36">
        <v>1</v>
      </c>
      <c r="D16" s="64">
        <v>44</v>
      </c>
      <c r="E16" s="43">
        <v>1</v>
      </c>
      <c r="F16" s="37">
        <v>44</v>
      </c>
      <c r="G16" s="36">
        <v>1</v>
      </c>
      <c r="H16" s="64">
        <v>44</v>
      </c>
      <c r="I16" s="43">
        <v>0.97727272727272729</v>
      </c>
      <c r="J16" s="37">
        <v>44</v>
      </c>
      <c r="K16" s="36">
        <v>0.95454545454545459</v>
      </c>
      <c r="L16" s="64">
        <v>40</v>
      </c>
      <c r="M16" s="43">
        <v>0.97499999999999998</v>
      </c>
      <c r="N16" s="37">
        <v>40</v>
      </c>
      <c r="O16" s="36">
        <v>0.97499999999999998</v>
      </c>
      <c r="P16" s="42">
        <v>37</v>
      </c>
      <c r="Q16" s="43">
        <v>1</v>
      </c>
      <c r="R16" s="64">
        <v>336</v>
      </c>
      <c r="S16" s="43">
        <v>0.98511904761904767</v>
      </c>
      <c r="T16" s="5"/>
    </row>
    <row r="17" spans="1:21" s="3" customFormat="1" x14ac:dyDescent="0.3">
      <c r="A17" s="49" t="s">
        <v>74</v>
      </c>
      <c r="B17" s="42" t="s">
        <v>97</v>
      </c>
      <c r="C17" s="43" t="s">
        <v>97</v>
      </c>
      <c r="D17" s="64">
        <v>8</v>
      </c>
      <c r="E17" s="43">
        <v>0.625</v>
      </c>
      <c r="F17" s="37">
        <v>5</v>
      </c>
      <c r="G17" s="36">
        <v>1</v>
      </c>
      <c r="H17" s="42" t="s">
        <v>97</v>
      </c>
      <c r="I17" s="43" t="s">
        <v>97</v>
      </c>
      <c r="J17" s="42" t="s">
        <v>97</v>
      </c>
      <c r="K17" s="43" t="s">
        <v>97</v>
      </c>
      <c r="L17" s="42" t="s">
        <v>97</v>
      </c>
      <c r="M17" s="43" t="s">
        <v>97</v>
      </c>
      <c r="N17" s="42" t="s">
        <v>97</v>
      </c>
      <c r="O17" s="43" t="s">
        <v>97</v>
      </c>
      <c r="P17" s="42" t="s">
        <v>97</v>
      </c>
      <c r="Q17" s="43" t="s">
        <v>97</v>
      </c>
      <c r="R17" s="64">
        <v>13</v>
      </c>
      <c r="S17" s="43">
        <v>0.76923076923076927</v>
      </c>
      <c r="T17" s="5"/>
    </row>
    <row r="18" spans="1:21" s="3" customFormat="1" x14ac:dyDescent="0.3">
      <c r="A18" s="49" t="s">
        <v>75</v>
      </c>
      <c r="B18" s="37">
        <v>28</v>
      </c>
      <c r="C18" s="36">
        <v>1</v>
      </c>
      <c r="D18" s="64">
        <v>26</v>
      </c>
      <c r="E18" s="43">
        <v>0.96153846153846156</v>
      </c>
      <c r="F18" s="37">
        <v>24</v>
      </c>
      <c r="G18" s="36">
        <v>1</v>
      </c>
      <c r="H18" s="64">
        <v>28</v>
      </c>
      <c r="I18" s="43">
        <v>0.9285714285714286</v>
      </c>
      <c r="J18" s="37">
        <v>24</v>
      </c>
      <c r="K18" s="36">
        <v>1</v>
      </c>
      <c r="L18" s="64">
        <v>27</v>
      </c>
      <c r="M18" s="43">
        <v>0.96296296296296291</v>
      </c>
      <c r="N18" s="37">
        <v>28</v>
      </c>
      <c r="O18" s="36">
        <v>1</v>
      </c>
      <c r="P18" s="42">
        <v>26</v>
      </c>
      <c r="Q18" s="43">
        <v>0.92307692307692313</v>
      </c>
      <c r="R18" s="64">
        <v>211</v>
      </c>
      <c r="S18" s="43">
        <v>0.97156398104265407</v>
      </c>
      <c r="T18" s="36"/>
    </row>
    <row r="19" spans="1:21" s="3" customFormat="1" x14ac:dyDescent="0.3">
      <c r="A19" s="49" t="s">
        <v>76</v>
      </c>
      <c r="B19" s="37">
        <v>122</v>
      </c>
      <c r="C19" s="36">
        <v>0.90163934426229508</v>
      </c>
      <c r="D19" s="64">
        <v>132</v>
      </c>
      <c r="E19" s="43">
        <v>0.86363636363636365</v>
      </c>
      <c r="F19" s="37">
        <v>95</v>
      </c>
      <c r="G19" s="36">
        <v>0.91578947368421049</v>
      </c>
      <c r="H19" s="64">
        <v>25</v>
      </c>
      <c r="I19" s="43">
        <v>0.88</v>
      </c>
      <c r="J19" s="42" t="s">
        <v>97</v>
      </c>
      <c r="K19" s="43" t="s">
        <v>97</v>
      </c>
      <c r="L19" s="42" t="s">
        <v>97</v>
      </c>
      <c r="M19" s="43" t="s">
        <v>97</v>
      </c>
      <c r="N19" s="42" t="s">
        <v>97</v>
      </c>
      <c r="O19" s="43" t="s">
        <v>97</v>
      </c>
      <c r="P19" s="42" t="s">
        <v>97</v>
      </c>
      <c r="Q19" s="43" t="s">
        <v>97</v>
      </c>
      <c r="R19" s="64">
        <v>374</v>
      </c>
      <c r="S19" s="43">
        <v>0.89037433155080214</v>
      </c>
      <c r="T19" s="36"/>
    </row>
    <row r="20" spans="1:21" s="3" customFormat="1" x14ac:dyDescent="0.3">
      <c r="A20" s="49" t="s">
        <v>77</v>
      </c>
      <c r="B20" s="37">
        <v>1</v>
      </c>
      <c r="C20" s="36">
        <v>1</v>
      </c>
      <c r="D20" s="42" t="s">
        <v>97</v>
      </c>
      <c r="E20" s="43" t="s">
        <v>97</v>
      </c>
      <c r="F20" s="37">
        <v>2</v>
      </c>
      <c r="G20" s="36">
        <v>1</v>
      </c>
      <c r="H20" s="64">
        <v>1</v>
      </c>
      <c r="I20" s="43">
        <v>0</v>
      </c>
      <c r="J20" s="37">
        <v>3</v>
      </c>
      <c r="K20" s="36">
        <v>1</v>
      </c>
      <c r="L20" s="64">
        <v>7</v>
      </c>
      <c r="M20" s="43">
        <v>1</v>
      </c>
      <c r="N20" s="37">
        <v>2</v>
      </c>
      <c r="O20" s="36">
        <v>1</v>
      </c>
      <c r="P20" s="42" t="s">
        <v>97</v>
      </c>
      <c r="Q20" s="43" t="s">
        <v>97</v>
      </c>
      <c r="R20" s="64">
        <v>16</v>
      </c>
      <c r="S20" s="43">
        <v>0.9375</v>
      </c>
      <c r="T20" s="36"/>
    </row>
    <row r="21" spans="1:21" s="3" customFormat="1" x14ac:dyDescent="0.3">
      <c r="A21" s="49" t="s">
        <v>78</v>
      </c>
      <c r="B21" s="37">
        <v>8</v>
      </c>
      <c r="C21" s="36">
        <v>0.875</v>
      </c>
      <c r="D21" s="64">
        <v>9</v>
      </c>
      <c r="E21" s="43">
        <v>1</v>
      </c>
      <c r="F21" s="37">
        <v>13</v>
      </c>
      <c r="G21" s="36">
        <v>0.92307692307692313</v>
      </c>
      <c r="H21" s="64">
        <v>29</v>
      </c>
      <c r="I21" s="43">
        <v>0.96551724137931039</v>
      </c>
      <c r="J21" s="37">
        <v>28</v>
      </c>
      <c r="K21" s="36">
        <v>0.8571428571428571</v>
      </c>
      <c r="L21" s="64">
        <v>17</v>
      </c>
      <c r="M21" s="43">
        <v>1</v>
      </c>
      <c r="N21" s="37">
        <v>19</v>
      </c>
      <c r="O21" s="36">
        <v>0.89473684210526316</v>
      </c>
      <c r="P21" s="42">
        <v>17</v>
      </c>
      <c r="Q21" s="43">
        <v>0.94117647058823528</v>
      </c>
      <c r="R21" s="64">
        <v>140</v>
      </c>
      <c r="S21" s="43">
        <v>0.9285714285714286</v>
      </c>
      <c r="T21" s="36"/>
    </row>
    <row r="22" spans="1:21" s="3" customFormat="1" x14ac:dyDescent="0.3">
      <c r="A22" s="49" t="s">
        <v>79</v>
      </c>
      <c r="B22" s="42" t="s">
        <v>97</v>
      </c>
      <c r="C22" s="43" t="s">
        <v>97</v>
      </c>
      <c r="D22" s="64">
        <v>8</v>
      </c>
      <c r="E22" s="43">
        <v>1</v>
      </c>
      <c r="F22" s="37">
        <v>5</v>
      </c>
      <c r="G22" s="36">
        <v>1</v>
      </c>
      <c r="H22" s="64">
        <v>9</v>
      </c>
      <c r="I22" s="43">
        <v>1</v>
      </c>
      <c r="J22" s="37">
        <v>5</v>
      </c>
      <c r="K22" s="36">
        <v>0.4</v>
      </c>
      <c r="L22" s="64">
        <v>7</v>
      </c>
      <c r="M22" s="43">
        <v>0.8571428571428571</v>
      </c>
      <c r="N22" s="42" t="s">
        <v>97</v>
      </c>
      <c r="O22" s="43" t="s">
        <v>97</v>
      </c>
      <c r="P22" s="42" t="s">
        <v>97</v>
      </c>
      <c r="Q22" s="43" t="s">
        <v>97</v>
      </c>
      <c r="R22" s="64">
        <v>34</v>
      </c>
      <c r="S22" s="43">
        <v>0.88235294117647056</v>
      </c>
      <c r="T22" s="36"/>
    </row>
    <row r="23" spans="1:21" s="3" customFormat="1" x14ac:dyDescent="0.3">
      <c r="A23" s="50" t="s">
        <v>80</v>
      </c>
      <c r="B23" s="46">
        <v>130</v>
      </c>
      <c r="C23" s="45">
        <v>0.9538461538461539</v>
      </c>
      <c r="D23" s="65">
        <v>154</v>
      </c>
      <c r="E23" s="47">
        <v>0.94155844155844159</v>
      </c>
      <c r="F23" s="46">
        <v>42</v>
      </c>
      <c r="G23" s="45">
        <v>0.95238095238095233</v>
      </c>
      <c r="H23" s="44" t="s">
        <v>97</v>
      </c>
      <c r="I23" s="47" t="s">
        <v>97</v>
      </c>
      <c r="J23" s="44" t="s">
        <v>97</v>
      </c>
      <c r="K23" s="47" t="s">
        <v>97</v>
      </c>
      <c r="L23" s="44" t="s">
        <v>97</v>
      </c>
      <c r="M23" s="47" t="s">
        <v>97</v>
      </c>
      <c r="N23" s="44" t="s">
        <v>97</v>
      </c>
      <c r="O23" s="47" t="s">
        <v>97</v>
      </c>
      <c r="P23" s="44" t="s">
        <v>97</v>
      </c>
      <c r="Q23" s="47" t="s">
        <v>97</v>
      </c>
      <c r="R23" s="65">
        <v>326</v>
      </c>
      <c r="S23" s="47">
        <v>0.94785276073619629</v>
      </c>
      <c r="T23" s="36"/>
    </row>
    <row r="24" spans="1:21" s="3" customFormat="1" x14ac:dyDescent="0.3">
      <c r="A24" s="35"/>
      <c r="B24" s="14"/>
      <c r="C24" s="36"/>
      <c r="D24" s="37"/>
      <c r="E24" s="36"/>
      <c r="F24" s="37"/>
      <c r="G24" s="36"/>
      <c r="H24" s="37"/>
      <c r="I24" s="36"/>
      <c r="J24" s="37"/>
      <c r="K24" s="36"/>
      <c r="L24" s="37"/>
      <c r="M24" s="36"/>
      <c r="N24" s="37"/>
      <c r="O24" s="36"/>
      <c r="P24" s="37"/>
      <c r="Q24" s="36"/>
      <c r="R24" s="37"/>
      <c r="S24" s="36"/>
      <c r="T24" s="5"/>
      <c r="U24" s="4"/>
    </row>
    <row r="25" spans="1:21" x14ac:dyDescent="0.3">
      <c r="A25" s="92" t="s">
        <v>21</v>
      </c>
      <c r="B25" s="93"/>
      <c r="C25" s="93"/>
      <c r="D25" s="93"/>
      <c r="E25" s="93"/>
      <c r="F25" s="93"/>
      <c r="G25" s="93"/>
      <c r="H25" s="93"/>
      <c r="I25" s="93"/>
      <c r="J25" s="93"/>
      <c r="K25" s="93"/>
      <c r="L25" s="93"/>
      <c r="M25" s="93"/>
      <c r="N25" s="93"/>
      <c r="O25" s="93"/>
      <c r="P25" s="93"/>
      <c r="Q25" s="93"/>
      <c r="R25" s="93"/>
      <c r="S25" s="94"/>
      <c r="T25" s="3"/>
      <c r="U25" s="3"/>
    </row>
    <row r="26" spans="1:21" x14ac:dyDescent="0.3">
      <c r="A26" s="99" t="s">
        <v>26</v>
      </c>
      <c r="B26" s="98" t="s">
        <v>18</v>
      </c>
      <c r="C26" s="98"/>
      <c r="D26" s="98"/>
      <c r="E26" s="98"/>
      <c r="F26" s="98"/>
      <c r="G26" s="98"/>
      <c r="H26" s="98"/>
      <c r="I26" s="98"/>
      <c r="J26" s="98"/>
      <c r="K26" s="98"/>
      <c r="L26" s="98"/>
      <c r="M26" s="98"/>
      <c r="N26" s="98"/>
      <c r="O26" s="98"/>
      <c r="P26" s="98"/>
      <c r="Q26" s="98"/>
      <c r="R26" s="98"/>
      <c r="S26" s="98"/>
      <c r="T26" s="3"/>
      <c r="U26" s="3"/>
    </row>
    <row r="27" spans="1:21" x14ac:dyDescent="0.3">
      <c r="A27" s="100"/>
      <c r="B27" s="95" t="s">
        <v>108</v>
      </c>
      <c r="C27" s="95"/>
      <c r="D27" s="95" t="s">
        <v>107</v>
      </c>
      <c r="E27" s="95"/>
      <c r="F27" s="95" t="s">
        <v>106</v>
      </c>
      <c r="G27" s="95"/>
      <c r="H27" s="95" t="s">
        <v>105</v>
      </c>
      <c r="I27" s="95"/>
      <c r="J27" s="95" t="s">
        <v>104</v>
      </c>
      <c r="K27" s="95"/>
      <c r="L27" s="95" t="s">
        <v>103</v>
      </c>
      <c r="M27" s="95"/>
      <c r="N27" s="95" t="s">
        <v>102</v>
      </c>
      <c r="O27" s="95"/>
      <c r="P27" s="95" t="s">
        <v>101</v>
      </c>
      <c r="Q27" s="95"/>
      <c r="R27" s="95" t="s">
        <v>109</v>
      </c>
      <c r="S27" s="95"/>
      <c r="T27" s="3"/>
    </row>
    <row r="28" spans="1:21" x14ac:dyDescent="0.3">
      <c r="A28" s="101"/>
      <c r="B28" s="72" t="s">
        <v>19</v>
      </c>
      <c r="C28" s="72" t="s">
        <v>20</v>
      </c>
      <c r="D28" s="72" t="s">
        <v>19</v>
      </c>
      <c r="E28" s="72" t="s">
        <v>20</v>
      </c>
      <c r="F28" s="72" t="s">
        <v>19</v>
      </c>
      <c r="G28" s="72" t="s">
        <v>20</v>
      </c>
      <c r="H28" s="72" t="s">
        <v>19</v>
      </c>
      <c r="I28" s="72" t="s">
        <v>20</v>
      </c>
      <c r="J28" s="72" t="s">
        <v>19</v>
      </c>
      <c r="K28" s="72" t="s">
        <v>20</v>
      </c>
      <c r="L28" s="72" t="s">
        <v>19</v>
      </c>
      <c r="M28" s="72" t="s">
        <v>20</v>
      </c>
      <c r="N28" s="72" t="s">
        <v>19</v>
      </c>
      <c r="O28" s="72" t="s">
        <v>20</v>
      </c>
      <c r="P28" s="72" t="s">
        <v>19</v>
      </c>
      <c r="Q28" s="72" t="s">
        <v>20</v>
      </c>
      <c r="R28" s="12" t="s">
        <v>19</v>
      </c>
      <c r="S28" s="12" t="s">
        <v>20</v>
      </c>
      <c r="T28" s="3"/>
    </row>
    <row r="29" spans="1:21" x14ac:dyDescent="0.3">
      <c r="A29" s="34" t="s">
        <v>65</v>
      </c>
      <c r="B29" s="18">
        <v>1014</v>
      </c>
      <c r="C29" s="17">
        <v>0.96252465483234717</v>
      </c>
      <c r="D29" s="18">
        <v>1048</v>
      </c>
      <c r="E29" s="17">
        <v>0.94179389312977102</v>
      </c>
      <c r="F29" s="18">
        <v>825</v>
      </c>
      <c r="G29" s="17">
        <v>0.9551515151515152</v>
      </c>
      <c r="H29" s="18">
        <v>750</v>
      </c>
      <c r="I29" s="17">
        <v>0.93466666666666665</v>
      </c>
      <c r="J29" s="18">
        <v>751</v>
      </c>
      <c r="K29" s="17">
        <v>0.94141145139813587</v>
      </c>
      <c r="L29" s="18">
        <v>697</v>
      </c>
      <c r="M29" s="17">
        <v>0.94835007173601149</v>
      </c>
      <c r="N29" s="18">
        <v>711</v>
      </c>
      <c r="O29" s="17">
        <v>0.93670886075949367</v>
      </c>
      <c r="P29" s="16">
        <v>685</v>
      </c>
      <c r="Q29" s="17">
        <v>0.95036496350364963</v>
      </c>
      <c r="R29" s="18">
        <v>6481</v>
      </c>
      <c r="S29" s="17">
        <v>0.94692177133158462</v>
      </c>
    </row>
    <row r="30" spans="1:21" x14ac:dyDescent="0.3">
      <c r="A30" s="48" t="s">
        <v>66</v>
      </c>
      <c r="B30" s="40">
        <v>124</v>
      </c>
      <c r="C30" s="39">
        <v>0.95967741935483875</v>
      </c>
      <c r="D30" s="63">
        <v>118</v>
      </c>
      <c r="E30" s="41">
        <v>0.97457627118644063</v>
      </c>
      <c r="F30" s="40">
        <v>117</v>
      </c>
      <c r="G30" s="39">
        <v>0.95726495726495731</v>
      </c>
      <c r="H30" s="63">
        <v>127</v>
      </c>
      <c r="I30" s="41">
        <v>0.94488188976377951</v>
      </c>
      <c r="J30" s="40">
        <v>125</v>
      </c>
      <c r="K30" s="39">
        <v>0.92</v>
      </c>
      <c r="L30" s="63">
        <v>118</v>
      </c>
      <c r="M30" s="41">
        <v>0.89830508474576276</v>
      </c>
      <c r="N30" s="40">
        <v>123</v>
      </c>
      <c r="O30" s="39">
        <v>0.90243902439024393</v>
      </c>
      <c r="P30" s="38">
        <v>123</v>
      </c>
      <c r="Q30" s="41">
        <v>0.96747967479674801</v>
      </c>
      <c r="R30" s="63">
        <v>975</v>
      </c>
      <c r="S30" s="41">
        <v>0.8174358974358974</v>
      </c>
    </row>
    <row r="31" spans="1:21" x14ac:dyDescent="0.3">
      <c r="A31" s="49" t="s">
        <v>67</v>
      </c>
      <c r="B31" s="37">
        <v>321</v>
      </c>
      <c r="C31" s="36">
        <v>0.97507788161993769</v>
      </c>
      <c r="D31" s="64">
        <v>317</v>
      </c>
      <c r="E31" s="43">
        <v>0.95268138801261826</v>
      </c>
      <c r="F31" s="37">
        <v>242</v>
      </c>
      <c r="G31" s="36">
        <v>0.98347107438016534</v>
      </c>
      <c r="H31" s="64">
        <v>258</v>
      </c>
      <c r="I31" s="43">
        <v>0.96899224806201545</v>
      </c>
      <c r="J31" s="37">
        <v>290</v>
      </c>
      <c r="K31" s="36">
        <v>0.97241379310344822</v>
      </c>
      <c r="L31" s="64">
        <v>263</v>
      </c>
      <c r="M31" s="43">
        <v>0.98479087452471481</v>
      </c>
      <c r="N31" s="37">
        <v>271</v>
      </c>
      <c r="O31" s="36">
        <v>0.98523985239852396</v>
      </c>
      <c r="P31" s="42">
        <v>270</v>
      </c>
      <c r="Q31" s="43">
        <v>0.98888888888888893</v>
      </c>
      <c r="R31" s="64">
        <v>2232</v>
      </c>
      <c r="S31" s="43">
        <v>0.86379928315412191</v>
      </c>
    </row>
    <row r="32" spans="1:21" x14ac:dyDescent="0.3">
      <c r="A32" s="49" t="s">
        <v>68</v>
      </c>
      <c r="B32" s="37">
        <v>8</v>
      </c>
      <c r="C32" s="36">
        <v>0.875</v>
      </c>
      <c r="D32" s="64">
        <v>8</v>
      </c>
      <c r="E32" s="43">
        <v>0.625</v>
      </c>
      <c r="F32" s="37">
        <v>11</v>
      </c>
      <c r="G32" s="36">
        <v>0.90909090909090906</v>
      </c>
      <c r="H32" s="64">
        <v>3</v>
      </c>
      <c r="I32" s="43">
        <v>1</v>
      </c>
      <c r="J32" s="42" t="s">
        <v>97</v>
      </c>
      <c r="K32" s="43" t="s">
        <v>97</v>
      </c>
      <c r="L32" s="42" t="s">
        <v>97</v>
      </c>
      <c r="M32" s="43" t="s">
        <v>97</v>
      </c>
      <c r="N32" s="42" t="s">
        <v>97</v>
      </c>
      <c r="O32" s="43" t="s">
        <v>97</v>
      </c>
      <c r="P32" s="42" t="s">
        <v>97</v>
      </c>
      <c r="Q32" s="43" t="s">
        <v>97</v>
      </c>
      <c r="R32" s="64">
        <v>30</v>
      </c>
      <c r="S32" s="43">
        <v>0.73333333333333328</v>
      </c>
    </row>
    <row r="33" spans="1:19" x14ac:dyDescent="0.3">
      <c r="A33" s="49" t="s">
        <v>69</v>
      </c>
      <c r="B33" s="37">
        <v>9</v>
      </c>
      <c r="C33" s="36">
        <v>0.88888888888888884</v>
      </c>
      <c r="D33" s="64">
        <v>12</v>
      </c>
      <c r="E33" s="43">
        <v>0.91666666666666663</v>
      </c>
      <c r="F33" s="37">
        <v>7</v>
      </c>
      <c r="G33" s="36">
        <v>0.8571428571428571</v>
      </c>
      <c r="H33" s="64">
        <v>5</v>
      </c>
      <c r="I33" s="43">
        <v>0.4</v>
      </c>
      <c r="J33" s="37">
        <v>7</v>
      </c>
      <c r="K33" s="36">
        <v>0.7142857142857143</v>
      </c>
      <c r="L33" s="64">
        <v>9</v>
      </c>
      <c r="M33" s="43">
        <v>0.77777777777777779</v>
      </c>
      <c r="N33" s="37">
        <v>17</v>
      </c>
      <c r="O33" s="36">
        <v>0.6470588235294118</v>
      </c>
      <c r="P33" s="42">
        <v>11</v>
      </c>
      <c r="Q33" s="43">
        <v>0.72727272727272729</v>
      </c>
      <c r="R33" s="64">
        <v>77</v>
      </c>
      <c r="S33" s="43">
        <v>0.72727272727272729</v>
      </c>
    </row>
    <row r="34" spans="1:19" x14ac:dyDescent="0.3">
      <c r="A34" s="49" t="s">
        <v>70</v>
      </c>
      <c r="B34" s="37">
        <v>42</v>
      </c>
      <c r="C34" s="36">
        <v>0.97619047619047616</v>
      </c>
      <c r="D34" s="42" t="s">
        <v>97</v>
      </c>
      <c r="E34" s="43" t="s">
        <v>97</v>
      </c>
      <c r="F34" s="42" t="s">
        <v>97</v>
      </c>
      <c r="G34" s="43" t="s">
        <v>97</v>
      </c>
      <c r="H34" s="42" t="s">
        <v>97</v>
      </c>
      <c r="I34" s="43" t="s">
        <v>97</v>
      </c>
      <c r="J34" s="42" t="s">
        <v>97</v>
      </c>
      <c r="K34" s="43" t="s">
        <v>97</v>
      </c>
      <c r="L34" s="42" t="s">
        <v>97</v>
      </c>
      <c r="M34" s="43" t="s">
        <v>97</v>
      </c>
      <c r="N34" s="42" t="s">
        <v>97</v>
      </c>
      <c r="O34" s="43" t="s">
        <v>97</v>
      </c>
      <c r="P34" s="42" t="s">
        <v>97</v>
      </c>
      <c r="Q34" s="43" t="s">
        <v>97</v>
      </c>
      <c r="R34" s="64">
        <v>42</v>
      </c>
      <c r="S34" s="43">
        <v>0.97619047619047616</v>
      </c>
    </row>
    <row r="35" spans="1:19" x14ac:dyDescent="0.3">
      <c r="A35" s="49" t="s">
        <v>56</v>
      </c>
      <c r="B35" s="37">
        <v>39</v>
      </c>
      <c r="C35" s="36">
        <v>0.97435897435897434</v>
      </c>
      <c r="D35" s="64">
        <v>41</v>
      </c>
      <c r="E35" s="43">
        <v>1</v>
      </c>
      <c r="F35" s="37">
        <v>34</v>
      </c>
      <c r="G35" s="36">
        <v>0.97058823529411764</v>
      </c>
      <c r="H35" s="64">
        <v>39</v>
      </c>
      <c r="I35" s="43">
        <v>0.89743589743589747</v>
      </c>
      <c r="J35" s="37">
        <v>38</v>
      </c>
      <c r="K35" s="36">
        <v>0.94736842105263153</v>
      </c>
      <c r="L35" s="64">
        <v>37</v>
      </c>
      <c r="M35" s="43">
        <v>0.91891891891891897</v>
      </c>
      <c r="N35" s="37">
        <v>37</v>
      </c>
      <c r="O35" s="36">
        <v>0.97297297297297303</v>
      </c>
      <c r="P35" s="42">
        <v>36</v>
      </c>
      <c r="Q35" s="43">
        <v>0.91666666666666663</v>
      </c>
      <c r="R35" s="64">
        <v>301</v>
      </c>
      <c r="S35" s="43">
        <v>0.83388704318936879</v>
      </c>
    </row>
    <row r="36" spans="1:19" x14ac:dyDescent="0.3">
      <c r="A36" s="49" t="s">
        <v>59</v>
      </c>
      <c r="B36" s="37">
        <v>46</v>
      </c>
      <c r="C36" s="36">
        <v>1</v>
      </c>
      <c r="D36" s="64">
        <v>41</v>
      </c>
      <c r="E36" s="43">
        <v>0.97560975609756095</v>
      </c>
      <c r="F36" s="37">
        <v>48</v>
      </c>
      <c r="G36" s="36">
        <v>0.95833333333333337</v>
      </c>
      <c r="H36" s="64">
        <v>47</v>
      </c>
      <c r="I36" s="43">
        <v>0.85106382978723405</v>
      </c>
      <c r="J36" s="37">
        <v>52</v>
      </c>
      <c r="K36" s="36">
        <v>0.94230769230769229</v>
      </c>
      <c r="L36" s="64">
        <v>45</v>
      </c>
      <c r="M36" s="43">
        <v>0.91111111111111109</v>
      </c>
      <c r="N36" s="37">
        <v>46</v>
      </c>
      <c r="O36" s="36">
        <v>0.84782608695652173</v>
      </c>
      <c r="P36" s="42">
        <v>43</v>
      </c>
      <c r="Q36" s="43">
        <v>0.88372093023255816</v>
      </c>
      <c r="R36" s="64">
        <v>368</v>
      </c>
      <c r="S36" s="43">
        <v>0.8125</v>
      </c>
    </row>
    <row r="37" spans="1:19" x14ac:dyDescent="0.3">
      <c r="A37" s="49" t="s">
        <v>71</v>
      </c>
      <c r="B37" s="37">
        <v>45</v>
      </c>
      <c r="C37" s="36">
        <v>0.97777777777777775</v>
      </c>
      <c r="D37" s="64">
        <v>36</v>
      </c>
      <c r="E37" s="43">
        <v>0.94444444444444442</v>
      </c>
      <c r="F37" s="37">
        <v>45</v>
      </c>
      <c r="G37" s="36">
        <v>0.93333333333333335</v>
      </c>
      <c r="H37" s="64">
        <v>44</v>
      </c>
      <c r="I37" s="43">
        <v>0.93181818181818177</v>
      </c>
      <c r="J37" s="37">
        <v>45</v>
      </c>
      <c r="K37" s="36">
        <v>0.9555555555555556</v>
      </c>
      <c r="L37" s="64">
        <v>44</v>
      </c>
      <c r="M37" s="43">
        <v>0.90909090909090906</v>
      </c>
      <c r="N37" s="37">
        <v>44</v>
      </c>
      <c r="O37" s="36">
        <v>0.90909090909090906</v>
      </c>
      <c r="P37" s="42">
        <v>40</v>
      </c>
      <c r="Q37" s="43">
        <v>0.9</v>
      </c>
      <c r="R37" s="64">
        <v>343</v>
      </c>
      <c r="S37" s="43">
        <v>0.8134110787172012</v>
      </c>
    </row>
    <row r="38" spans="1:19" x14ac:dyDescent="0.3">
      <c r="A38" s="49" t="s">
        <v>72</v>
      </c>
      <c r="B38" s="37">
        <v>48</v>
      </c>
      <c r="C38" s="36">
        <v>0.97916666666666663</v>
      </c>
      <c r="D38" s="64">
        <v>52</v>
      </c>
      <c r="E38" s="43">
        <v>0.96153846153846156</v>
      </c>
      <c r="F38" s="37">
        <v>53</v>
      </c>
      <c r="G38" s="36">
        <v>0.94339622641509435</v>
      </c>
      <c r="H38" s="64">
        <v>53</v>
      </c>
      <c r="I38" s="43">
        <v>0.92452830188679247</v>
      </c>
      <c r="J38" s="37">
        <v>52</v>
      </c>
      <c r="K38" s="36">
        <v>0.90384615384615385</v>
      </c>
      <c r="L38" s="64">
        <v>46</v>
      </c>
      <c r="M38" s="43">
        <v>0.97826086956521741</v>
      </c>
      <c r="N38" s="37">
        <v>46</v>
      </c>
      <c r="O38" s="36">
        <v>0.97826086956521741</v>
      </c>
      <c r="P38" s="42">
        <v>46</v>
      </c>
      <c r="Q38" s="43">
        <v>0.86956521739130432</v>
      </c>
      <c r="R38" s="64">
        <v>396</v>
      </c>
      <c r="S38" s="43">
        <v>0.81818181818181823</v>
      </c>
    </row>
    <row r="39" spans="1:19" x14ac:dyDescent="0.3">
      <c r="A39" s="49" t="s">
        <v>49</v>
      </c>
      <c r="B39" s="42" t="s">
        <v>97</v>
      </c>
      <c r="C39" s="43" t="s">
        <v>97</v>
      </c>
      <c r="D39" s="64">
        <v>42</v>
      </c>
      <c r="E39" s="43">
        <v>1</v>
      </c>
      <c r="F39" s="37">
        <v>38</v>
      </c>
      <c r="G39" s="36">
        <v>1</v>
      </c>
      <c r="H39" s="64">
        <v>38</v>
      </c>
      <c r="I39" s="43">
        <v>0.97368421052631582</v>
      </c>
      <c r="J39" s="37">
        <v>38</v>
      </c>
      <c r="K39" s="36">
        <v>0.97368421052631582</v>
      </c>
      <c r="L39" s="64">
        <v>37</v>
      </c>
      <c r="M39" s="43">
        <v>0.97297297297297303</v>
      </c>
      <c r="N39" s="37">
        <v>38</v>
      </c>
      <c r="O39" s="36">
        <v>0.94736842105263153</v>
      </c>
      <c r="P39" s="42">
        <v>36</v>
      </c>
      <c r="Q39" s="43">
        <v>1</v>
      </c>
      <c r="R39" s="64">
        <v>267</v>
      </c>
      <c r="S39" s="43">
        <v>0.84269662921348309</v>
      </c>
    </row>
    <row r="40" spans="1:19" x14ac:dyDescent="0.3">
      <c r="A40" s="49" t="s">
        <v>73</v>
      </c>
      <c r="B40" s="37">
        <v>43</v>
      </c>
      <c r="C40" s="36">
        <v>1</v>
      </c>
      <c r="D40" s="64">
        <v>44</v>
      </c>
      <c r="E40" s="43">
        <v>1</v>
      </c>
      <c r="F40" s="37">
        <v>44</v>
      </c>
      <c r="G40" s="36">
        <v>0.97727272727272729</v>
      </c>
      <c r="H40" s="64">
        <v>44</v>
      </c>
      <c r="I40" s="43">
        <v>0.97727272727272729</v>
      </c>
      <c r="J40" s="37">
        <v>44</v>
      </c>
      <c r="K40" s="36">
        <v>0.95454545454545459</v>
      </c>
      <c r="L40" s="64">
        <v>40</v>
      </c>
      <c r="M40" s="43">
        <v>0.97499999999999998</v>
      </c>
      <c r="N40" s="37">
        <v>40</v>
      </c>
      <c r="O40" s="36">
        <v>0.92500000000000004</v>
      </c>
      <c r="P40" s="42">
        <v>37</v>
      </c>
      <c r="Q40" s="43">
        <v>1</v>
      </c>
      <c r="R40" s="64">
        <v>336</v>
      </c>
      <c r="S40" s="43">
        <v>0.8482142857142857</v>
      </c>
    </row>
    <row r="41" spans="1:19" x14ac:dyDescent="0.3">
      <c r="A41" s="49" t="s">
        <v>74</v>
      </c>
      <c r="B41" s="42" t="s">
        <v>97</v>
      </c>
      <c r="C41" s="43" t="s">
        <v>97</v>
      </c>
      <c r="D41" s="64">
        <v>8</v>
      </c>
      <c r="E41" s="43">
        <v>0.625</v>
      </c>
      <c r="F41" s="37">
        <v>5</v>
      </c>
      <c r="G41" s="36">
        <v>1</v>
      </c>
      <c r="H41" s="42" t="s">
        <v>97</v>
      </c>
      <c r="I41" s="43" t="s">
        <v>97</v>
      </c>
      <c r="J41" s="42" t="s">
        <v>97</v>
      </c>
      <c r="K41" s="43" t="s">
        <v>97</v>
      </c>
      <c r="L41" s="42" t="s">
        <v>97</v>
      </c>
      <c r="M41" s="43" t="s">
        <v>97</v>
      </c>
      <c r="N41" s="42" t="s">
        <v>97</v>
      </c>
      <c r="O41" s="43" t="s">
        <v>97</v>
      </c>
      <c r="P41" s="42" t="s">
        <v>97</v>
      </c>
      <c r="Q41" s="43" t="s">
        <v>97</v>
      </c>
      <c r="R41" s="64">
        <v>13</v>
      </c>
      <c r="S41" s="43">
        <v>0.76923076923076927</v>
      </c>
    </row>
    <row r="42" spans="1:19" x14ac:dyDescent="0.3">
      <c r="A42" s="49" t="s">
        <v>75</v>
      </c>
      <c r="B42" s="37">
        <v>28</v>
      </c>
      <c r="C42" s="36">
        <v>1</v>
      </c>
      <c r="D42" s="64">
        <v>26</v>
      </c>
      <c r="E42" s="43">
        <v>0.96153846153846156</v>
      </c>
      <c r="F42" s="37">
        <v>24</v>
      </c>
      <c r="G42" s="36">
        <v>0.95833333333333337</v>
      </c>
      <c r="H42" s="64">
        <v>28</v>
      </c>
      <c r="I42" s="43">
        <v>0.9285714285714286</v>
      </c>
      <c r="J42" s="37">
        <v>24</v>
      </c>
      <c r="K42" s="36">
        <v>1</v>
      </c>
      <c r="L42" s="64">
        <v>27</v>
      </c>
      <c r="M42" s="43">
        <v>0.92592592592592593</v>
      </c>
      <c r="N42" s="37">
        <v>28</v>
      </c>
      <c r="O42" s="36">
        <v>0.8928571428571429</v>
      </c>
      <c r="P42" s="42">
        <v>26</v>
      </c>
      <c r="Q42" s="43">
        <v>0.80769230769230771</v>
      </c>
      <c r="R42" s="64">
        <v>211</v>
      </c>
      <c r="S42" s="43">
        <v>0.81042654028436023</v>
      </c>
    </row>
    <row r="43" spans="1:19" x14ac:dyDescent="0.3">
      <c r="A43" s="49" t="s">
        <v>76</v>
      </c>
      <c r="B43" s="37">
        <v>122</v>
      </c>
      <c r="C43" s="36">
        <v>0.90163934426229508</v>
      </c>
      <c r="D43" s="64">
        <v>132</v>
      </c>
      <c r="E43" s="43">
        <v>0.84848484848484851</v>
      </c>
      <c r="F43" s="37">
        <v>95</v>
      </c>
      <c r="G43" s="36">
        <v>0.88421052631578945</v>
      </c>
      <c r="H43" s="64">
        <v>25</v>
      </c>
      <c r="I43" s="43">
        <v>0.84</v>
      </c>
      <c r="J43" s="42" t="s">
        <v>97</v>
      </c>
      <c r="K43" s="43" t="s">
        <v>97</v>
      </c>
      <c r="L43" s="42" t="s">
        <v>97</v>
      </c>
      <c r="M43" s="43" t="s">
        <v>97</v>
      </c>
      <c r="N43" s="42" t="s">
        <v>97</v>
      </c>
      <c r="O43" s="43" t="s">
        <v>97</v>
      </c>
      <c r="P43" s="42" t="s">
        <v>97</v>
      </c>
      <c r="Q43" s="43" t="s">
        <v>97</v>
      </c>
      <c r="R43" s="64">
        <v>374</v>
      </c>
      <c r="S43" s="43">
        <v>0.81818181818181823</v>
      </c>
    </row>
    <row r="44" spans="1:19" x14ac:dyDescent="0.3">
      <c r="A44" s="49" t="s">
        <v>77</v>
      </c>
      <c r="B44" s="37">
        <v>1</v>
      </c>
      <c r="C44" s="36">
        <v>1</v>
      </c>
      <c r="D44" s="42" t="s">
        <v>97</v>
      </c>
      <c r="E44" s="43" t="s">
        <v>97</v>
      </c>
      <c r="F44" s="37">
        <v>2</v>
      </c>
      <c r="G44" s="36">
        <v>1</v>
      </c>
      <c r="H44" s="64">
        <v>1</v>
      </c>
      <c r="I44" s="43">
        <v>0</v>
      </c>
      <c r="J44" s="37">
        <v>3</v>
      </c>
      <c r="K44" s="36">
        <v>1</v>
      </c>
      <c r="L44" s="64">
        <v>7</v>
      </c>
      <c r="M44" s="43">
        <v>0.8571428571428571</v>
      </c>
      <c r="N44" s="37">
        <v>2</v>
      </c>
      <c r="O44" s="36">
        <v>1</v>
      </c>
      <c r="P44" s="42" t="s">
        <v>97</v>
      </c>
      <c r="Q44" s="43" t="s">
        <v>97</v>
      </c>
      <c r="R44" s="64">
        <v>16</v>
      </c>
      <c r="S44" s="43">
        <v>0.875</v>
      </c>
    </row>
    <row r="45" spans="1:19" x14ac:dyDescent="0.3">
      <c r="A45" s="49" t="s">
        <v>78</v>
      </c>
      <c r="B45" s="37">
        <v>8</v>
      </c>
      <c r="C45" s="36">
        <v>0.875</v>
      </c>
      <c r="D45" s="64">
        <v>9</v>
      </c>
      <c r="E45" s="43">
        <v>1</v>
      </c>
      <c r="F45" s="37">
        <v>13</v>
      </c>
      <c r="G45" s="36">
        <v>0.92307692307692313</v>
      </c>
      <c r="H45" s="64">
        <v>29</v>
      </c>
      <c r="I45" s="43">
        <v>0.86206896551724133</v>
      </c>
      <c r="J45" s="37">
        <v>28</v>
      </c>
      <c r="K45" s="36">
        <v>0.7857142857142857</v>
      </c>
      <c r="L45" s="64">
        <v>17</v>
      </c>
      <c r="M45" s="43">
        <v>1</v>
      </c>
      <c r="N45" s="37">
        <v>19</v>
      </c>
      <c r="O45" s="36">
        <v>0.89473684210526316</v>
      </c>
      <c r="P45" s="42">
        <v>17</v>
      </c>
      <c r="Q45" s="43">
        <v>0.94117647058823528</v>
      </c>
      <c r="R45" s="64">
        <v>140</v>
      </c>
      <c r="S45" s="43">
        <v>0.7142857142857143</v>
      </c>
    </row>
    <row r="46" spans="1:19" x14ac:dyDescent="0.3">
      <c r="A46" s="49" t="s">
        <v>79</v>
      </c>
      <c r="B46" s="42" t="s">
        <v>97</v>
      </c>
      <c r="C46" s="43" t="s">
        <v>97</v>
      </c>
      <c r="D46" s="64">
        <v>8</v>
      </c>
      <c r="E46" s="43">
        <v>1</v>
      </c>
      <c r="F46" s="37">
        <v>5</v>
      </c>
      <c r="G46" s="36">
        <v>1</v>
      </c>
      <c r="H46" s="64">
        <v>9</v>
      </c>
      <c r="I46" s="43">
        <v>1</v>
      </c>
      <c r="J46" s="37">
        <v>5</v>
      </c>
      <c r="K46" s="36">
        <v>0.4</v>
      </c>
      <c r="L46" s="64">
        <v>7</v>
      </c>
      <c r="M46" s="43">
        <v>0.8571428571428571</v>
      </c>
      <c r="N46" s="42" t="s">
        <v>97</v>
      </c>
      <c r="O46" s="43" t="s">
        <v>97</v>
      </c>
      <c r="P46" s="42" t="s">
        <v>97</v>
      </c>
      <c r="Q46" s="43" t="s">
        <v>97</v>
      </c>
      <c r="R46" s="64">
        <v>34</v>
      </c>
      <c r="S46" s="43">
        <v>0.61764705882352944</v>
      </c>
    </row>
    <row r="47" spans="1:19" x14ac:dyDescent="0.3">
      <c r="A47" s="50" t="s">
        <v>80</v>
      </c>
      <c r="B47" s="46">
        <v>130</v>
      </c>
      <c r="C47" s="45">
        <v>0.9538461538461539</v>
      </c>
      <c r="D47" s="65">
        <v>154</v>
      </c>
      <c r="E47" s="47">
        <v>0.93506493506493504</v>
      </c>
      <c r="F47" s="46">
        <v>42</v>
      </c>
      <c r="G47" s="45">
        <v>0.9285714285714286</v>
      </c>
      <c r="H47" s="44" t="s">
        <v>97</v>
      </c>
      <c r="I47" s="47" t="s">
        <v>97</v>
      </c>
      <c r="J47" s="44" t="s">
        <v>97</v>
      </c>
      <c r="K47" s="47" t="s">
        <v>97</v>
      </c>
      <c r="L47" s="44" t="s">
        <v>97</v>
      </c>
      <c r="M47" s="47" t="s">
        <v>97</v>
      </c>
      <c r="N47" s="44" t="s">
        <v>97</v>
      </c>
      <c r="O47" s="47" t="s">
        <v>97</v>
      </c>
      <c r="P47" s="44" t="s">
        <v>97</v>
      </c>
      <c r="Q47" s="47" t="s">
        <v>97</v>
      </c>
      <c r="R47" s="65">
        <v>326</v>
      </c>
      <c r="S47" s="47">
        <v>0.94171779141104295</v>
      </c>
    </row>
    <row r="48" spans="1:19" s="3" customFormat="1" x14ac:dyDescent="0.3">
      <c r="A48" s="35"/>
      <c r="B48" s="14"/>
      <c r="C48" s="36"/>
      <c r="D48" s="37"/>
      <c r="E48" s="36"/>
      <c r="F48" s="37"/>
      <c r="G48" s="36"/>
      <c r="H48" s="37"/>
      <c r="I48" s="36"/>
      <c r="J48" s="37"/>
      <c r="K48" s="36"/>
      <c r="L48" s="37"/>
      <c r="M48" s="36"/>
      <c r="N48" s="37"/>
      <c r="O48" s="36"/>
      <c r="P48" s="37"/>
      <c r="Q48" s="36"/>
      <c r="R48" s="37"/>
      <c r="S48" s="36"/>
    </row>
    <row r="49" spans="1:19" s="3" customFormat="1" x14ac:dyDescent="0.3">
      <c r="A49" s="19" t="s">
        <v>110</v>
      </c>
      <c r="B49" s="14"/>
      <c r="C49" s="36"/>
      <c r="D49" s="37"/>
      <c r="E49" s="36"/>
      <c r="F49" s="37"/>
      <c r="G49" s="36"/>
      <c r="H49" s="37"/>
      <c r="I49" s="36"/>
      <c r="J49" s="37"/>
      <c r="K49" s="36"/>
      <c r="L49" s="37"/>
      <c r="M49" s="36"/>
      <c r="N49" s="37"/>
      <c r="O49" s="36"/>
      <c r="P49" s="37"/>
      <c r="Q49" s="36"/>
      <c r="R49" s="37"/>
      <c r="S49" s="36"/>
    </row>
  </sheetData>
  <mergeCells count="24">
    <mergeCell ref="L27:M27"/>
    <mergeCell ref="B26:S26"/>
    <mergeCell ref="A25:S25"/>
    <mergeCell ref="A26:A28"/>
    <mergeCell ref="A2:A4"/>
    <mergeCell ref="N27:O27"/>
    <mergeCell ref="R3:S3"/>
    <mergeCell ref="B2:S2"/>
    <mergeCell ref="A1:S1"/>
    <mergeCell ref="P27:Q27"/>
    <mergeCell ref="R27:S27"/>
    <mergeCell ref="B27:C27"/>
    <mergeCell ref="D27:E27"/>
    <mergeCell ref="F27:G27"/>
    <mergeCell ref="H27:I27"/>
    <mergeCell ref="J27:K27"/>
    <mergeCell ref="L3:M3"/>
    <mergeCell ref="N3:O3"/>
    <mergeCell ref="P3:Q3"/>
    <mergeCell ref="F3:G3"/>
    <mergeCell ref="H3:I3"/>
    <mergeCell ref="J3:K3"/>
    <mergeCell ref="B3:C3"/>
    <mergeCell ref="D3:E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2"/>
  <sheetViews>
    <sheetView topLeftCell="A3" zoomScale="70" zoomScaleNormal="70" workbookViewId="0">
      <selection activeCell="F41" sqref="F41"/>
    </sheetView>
  </sheetViews>
  <sheetFormatPr defaultRowHeight="14.4" x14ac:dyDescent="0.3"/>
  <cols>
    <col min="1" max="1" width="49.21875" style="3" customWidth="1"/>
  </cols>
  <sheetData>
    <row r="1" spans="1:14" ht="15" customHeight="1" x14ac:dyDescent="0.3">
      <c r="A1" s="105" t="s">
        <v>23</v>
      </c>
      <c r="B1" s="105"/>
      <c r="C1" s="105"/>
      <c r="D1" s="105"/>
      <c r="E1" s="105"/>
      <c r="F1" s="105"/>
      <c r="G1" s="105"/>
      <c r="H1" s="105"/>
      <c r="I1" s="105"/>
      <c r="J1" s="105"/>
      <c r="K1" s="105"/>
      <c r="L1" s="105"/>
      <c r="M1" s="106"/>
      <c r="N1" s="3"/>
    </row>
    <row r="2" spans="1:14" x14ac:dyDescent="0.3">
      <c r="A2" s="102" t="s">
        <v>26</v>
      </c>
      <c r="B2" s="110" t="s">
        <v>18</v>
      </c>
      <c r="C2" s="110"/>
      <c r="D2" s="110"/>
      <c r="E2" s="110"/>
      <c r="F2" s="110"/>
      <c r="G2" s="110"/>
      <c r="H2" s="110"/>
      <c r="I2" s="110"/>
      <c r="J2" s="110"/>
      <c r="K2" s="110"/>
      <c r="L2" s="110"/>
      <c r="M2" s="110"/>
      <c r="N2" s="3"/>
    </row>
    <row r="3" spans="1:14" x14ac:dyDescent="0.3">
      <c r="A3" s="103"/>
      <c r="B3" s="95" t="s">
        <v>105</v>
      </c>
      <c r="C3" s="95"/>
      <c r="D3" s="95" t="s">
        <v>104</v>
      </c>
      <c r="E3" s="95"/>
      <c r="F3" s="95" t="s">
        <v>103</v>
      </c>
      <c r="G3" s="95"/>
      <c r="H3" s="95" t="s">
        <v>102</v>
      </c>
      <c r="I3" s="95"/>
      <c r="J3" s="95" t="s">
        <v>101</v>
      </c>
      <c r="K3" s="95"/>
      <c r="L3" s="95" t="s">
        <v>111</v>
      </c>
      <c r="M3" s="95"/>
      <c r="N3" s="8"/>
    </row>
    <row r="4" spans="1:14" x14ac:dyDescent="0.3">
      <c r="A4" s="104"/>
      <c r="B4" s="13" t="s">
        <v>19</v>
      </c>
      <c r="C4" s="13" t="s">
        <v>20</v>
      </c>
      <c r="D4" s="13" t="s">
        <v>19</v>
      </c>
      <c r="E4" s="13" t="s">
        <v>20</v>
      </c>
      <c r="F4" s="13" t="s">
        <v>19</v>
      </c>
      <c r="G4" s="13" t="s">
        <v>20</v>
      </c>
      <c r="H4" s="13" t="s">
        <v>19</v>
      </c>
      <c r="I4" s="13" t="s">
        <v>20</v>
      </c>
      <c r="J4" s="13" t="s">
        <v>19</v>
      </c>
      <c r="K4" s="13" t="s">
        <v>20</v>
      </c>
      <c r="L4" s="13" t="s">
        <v>19</v>
      </c>
      <c r="M4" s="13" t="s">
        <v>20</v>
      </c>
      <c r="N4" s="8"/>
    </row>
    <row r="5" spans="1:14" x14ac:dyDescent="0.3">
      <c r="A5" s="34" t="s">
        <v>65</v>
      </c>
      <c r="B5" s="11">
        <v>750</v>
      </c>
      <c r="C5" s="6">
        <v>0.87333333333333329</v>
      </c>
      <c r="D5" s="11">
        <v>751</v>
      </c>
      <c r="E5" s="6">
        <v>0.89347536617842871</v>
      </c>
      <c r="F5" s="11">
        <v>697</v>
      </c>
      <c r="G5" s="6">
        <v>0.89526542324246772</v>
      </c>
      <c r="H5" s="11">
        <v>711</v>
      </c>
      <c r="I5" s="6">
        <v>0.88888888888888884</v>
      </c>
      <c r="J5" s="20">
        <v>685</v>
      </c>
      <c r="K5" s="6">
        <v>0.89358600583090375</v>
      </c>
      <c r="L5" s="11">
        <v>3595</v>
      </c>
      <c r="M5" s="6">
        <v>0.88873435326842842</v>
      </c>
      <c r="N5" s="9"/>
    </row>
    <row r="6" spans="1:14" s="3" customFormat="1" x14ac:dyDescent="0.3">
      <c r="A6" s="48" t="s">
        <v>66</v>
      </c>
      <c r="B6" s="69">
        <v>127</v>
      </c>
      <c r="C6" s="67">
        <v>0.93700787401574803</v>
      </c>
      <c r="D6" s="56">
        <v>125</v>
      </c>
      <c r="E6" s="7">
        <v>0.88800000000000001</v>
      </c>
      <c r="F6" s="69">
        <v>118</v>
      </c>
      <c r="G6" s="67">
        <v>0.86440677966101698</v>
      </c>
      <c r="H6" s="56">
        <v>123</v>
      </c>
      <c r="I6" s="7">
        <v>0.89430894308943087</v>
      </c>
      <c r="J6" s="66">
        <v>123</v>
      </c>
      <c r="K6" s="67">
        <v>0.95121951219512191</v>
      </c>
      <c r="L6" s="56">
        <v>616</v>
      </c>
      <c r="M6" s="57">
        <v>0.90746753246753242</v>
      </c>
      <c r="N6" s="9"/>
    </row>
    <row r="7" spans="1:14" s="3" customFormat="1" x14ac:dyDescent="0.3">
      <c r="A7" s="49" t="s">
        <v>67</v>
      </c>
      <c r="B7" s="70">
        <v>258</v>
      </c>
      <c r="C7" s="57">
        <v>0.9147286821705426</v>
      </c>
      <c r="D7" s="56">
        <v>290</v>
      </c>
      <c r="E7" s="7">
        <v>0.93793103448275861</v>
      </c>
      <c r="F7" s="70">
        <v>263</v>
      </c>
      <c r="G7" s="57">
        <v>0.95817490494296575</v>
      </c>
      <c r="H7" s="56">
        <v>271</v>
      </c>
      <c r="I7" s="7">
        <v>0.94464944649446492</v>
      </c>
      <c r="J7" s="68">
        <v>270</v>
      </c>
      <c r="K7" s="57">
        <v>0.94074074074074077</v>
      </c>
      <c r="L7" s="56">
        <v>1352</v>
      </c>
      <c r="M7" s="57">
        <v>0.93934911242603547</v>
      </c>
      <c r="N7" s="9"/>
    </row>
    <row r="8" spans="1:14" s="3" customFormat="1" x14ac:dyDescent="0.3">
      <c r="A8" s="49" t="s">
        <v>68</v>
      </c>
      <c r="B8" s="70">
        <v>3</v>
      </c>
      <c r="C8" s="57">
        <v>1</v>
      </c>
      <c r="D8" s="42" t="s">
        <v>97</v>
      </c>
      <c r="E8" s="43" t="s">
        <v>97</v>
      </c>
      <c r="F8" s="42" t="s">
        <v>97</v>
      </c>
      <c r="G8" s="43" t="s">
        <v>97</v>
      </c>
      <c r="H8" s="42" t="s">
        <v>97</v>
      </c>
      <c r="I8" s="43" t="s">
        <v>97</v>
      </c>
      <c r="J8" s="42" t="s">
        <v>97</v>
      </c>
      <c r="K8" s="43" t="s">
        <v>97</v>
      </c>
      <c r="L8" s="56">
        <v>3</v>
      </c>
      <c r="M8" s="57">
        <v>1</v>
      </c>
      <c r="N8" s="9"/>
    </row>
    <row r="9" spans="1:14" s="3" customFormat="1" x14ac:dyDescent="0.3">
      <c r="A9" s="49" t="s">
        <v>69</v>
      </c>
      <c r="B9" s="70">
        <v>5</v>
      </c>
      <c r="C9" s="57">
        <v>0.2</v>
      </c>
      <c r="D9" s="56">
        <v>7</v>
      </c>
      <c r="E9" s="7">
        <v>0.7142857142857143</v>
      </c>
      <c r="F9" s="70">
        <v>9</v>
      </c>
      <c r="G9" s="57">
        <v>0.55555555555555558</v>
      </c>
      <c r="H9" s="56">
        <v>17</v>
      </c>
      <c r="I9" s="7">
        <v>0.6470588235294118</v>
      </c>
      <c r="J9" s="68">
        <v>11</v>
      </c>
      <c r="K9" s="57">
        <v>0.63636363636363635</v>
      </c>
      <c r="L9" s="56">
        <v>49</v>
      </c>
      <c r="M9" s="57">
        <v>0.59183673469387754</v>
      </c>
      <c r="N9" s="9"/>
    </row>
    <row r="10" spans="1:14" s="3" customFormat="1" x14ac:dyDescent="0.3">
      <c r="A10" s="49" t="s">
        <v>56</v>
      </c>
      <c r="B10" s="70">
        <v>39</v>
      </c>
      <c r="C10" s="57">
        <v>0.76923076923076927</v>
      </c>
      <c r="D10" s="56">
        <v>38</v>
      </c>
      <c r="E10" s="7">
        <v>0.92105263157894735</v>
      </c>
      <c r="F10" s="70">
        <v>37</v>
      </c>
      <c r="G10" s="57">
        <v>0.89189189189189189</v>
      </c>
      <c r="H10" s="56">
        <v>37</v>
      </c>
      <c r="I10" s="7">
        <v>0.91891891891891897</v>
      </c>
      <c r="J10" s="68">
        <v>36</v>
      </c>
      <c r="K10" s="57">
        <v>0.83333333333333337</v>
      </c>
      <c r="L10" s="56">
        <v>187</v>
      </c>
      <c r="M10" s="57">
        <v>0.86631016042780751</v>
      </c>
      <c r="N10" s="9"/>
    </row>
    <row r="11" spans="1:14" s="3" customFormat="1" x14ac:dyDescent="0.3">
      <c r="A11" s="49" t="s">
        <v>59</v>
      </c>
      <c r="B11" s="70">
        <v>47</v>
      </c>
      <c r="C11" s="57">
        <v>0.85106382978723405</v>
      </c>
      <c r="D11" s="56">
        <v>52</v>
      </c>
      <c r="E11" s="7">
        <v>0.90384615384615385</v>
      </c>
      <c r="F11" s="70">
        <v>45</v>
      </c>
      <c r="G11" s="57">
        <v>0.77777777777777779</v>
      </c>
      <c r="H11" s="56">
        <v>46</v>
      </c>
      <c r="I11" s="7">
        <v>0.73913043478260865</v>
      </c>
      <c r="J11" s="68">
        <v>43</v>
      </c>
      <c r="K11" s="57">
        <v>0.7441860465116279</v>
      </c>
      <c r="L11" s="56">
        <v>233</v>
      </c>
      <c r="M11" s="57">
        <v>0.80686695278969955</v>
      </c>
      <c r="N11" s="9"/>
    </row>
    <row r="12" spans="1:14" s="3" customFormat="1" x14ac:dyDescent="0.3">
      <c r="A12" s="49" t="s">
        <v>71</v>
      </c>
      <c r="B12" s="70">
        <v>44</v>
      </c>
      <c r="C12" s="57">
        <v>0.84090909090909094</v>
      </c>
      <c r="D12" s="56">
        <v>45</v>
      </c>
      <c r="E12" s="7">
        <v>0.8666666666666667</v>
      </c>
      <c r="F12" s="70">
        <v>44</v>
      </c>
      <c r="G12" s="57">
        <v>0.81818181818181823</v>
      </c>
      <c r="H12" s="56">
        <v>44</v>
      </c>
      <c r="I12" s="7">
        <v>0.77272727272727271</v>
      </c>
      <c r="J12" s="68">
        <v>40</v>
      </c>
      <c r="K12" s="57">
        <v>0.8</v>
      </c>
      <c r="L12" s="56">
        <v>217</v>
      </c>
      <c r="M12" s="57">
        <v>0.82027649769585254</v>
      </c>
      <c r="N12" s="9"/>
    </row>
    <row r="13" spans="1:14" s="3" customFormat="1" x14ac:dyDescent="0.3">
      <c r="A13" s="49" t="s">
        <v>72</v>
      </c>
      <c r="B13" s="70">
        <v>53</v>
      </c>
      <c r="C13" s="57">
        <v>0.90566037735849059</v>
      </c>
      <c r="D13" s="56">
        <v>52</v>
      </c>
      <c r="E13" s="7">
        <v>0.82692307692307687</v>
      </c>
      <c r="F13" s="70">
        <v>46</v>
      </c>
      <c r="G13" s="57">
        <v>0.95652173913043481</v>
      </c>
      <c r="H13" s="56">
        <v>46</v>
      </c>
      <c r="I13" s="7">
        <v>0.91304347826086951</v>
      </c>
      <c r="J13" s="68">
        <v>46</v>
      </c>
      <c r="K13" s="57">
        <v>0.86956521739130432</v>
      </c>
      <c r="L13" s="56">
        <v>243</v>
      </c>
      <c r="M13" s="57">
        <v>0.89300411522633749</v>
      </c>
      <c r="N13" s="9"/>
    </row>
    <row r="14" spans="1:14" s="3" customFormat="1" x14ac:dyDescent="0.3">
      <c r="A14" s="49" t="s">
        <v>49</v>
      </c>
      <c r="B14" s="70">
        <v>38</v>
      </c>
      <c r="C14" s="57">
        <v>0.89473684210526316</v>
      </c>
      <c r="D14" s="56">
        <v>38</v>
      </c>
      <c r="E14" s="7">
        <v>0.89473684210526316</v>
      </c>
      <c r="F14" s="70">
        <v>37</v>
      </c>
      <c r="G14" s="57">
        <v>0.86486486486486491</v>
      </c>
      <c r="H14" s="56">
        <v>38</v>
      </c>
      <c r="I14" s="7">
        <v>0.86842105263157898</v>
      </c>
      <c r="J14" s="68">
        <v>36</v>
      </c>
      <c r="K14" s="57">
        <v>0.88888888888888884</v>
      </c>
      <c r="L14" s="56">
        <v>187</v>
      </c>
      <c r="M14" s="57">
        <v>0.88235294117647056</v>
      </c>
      <c r="N14" s="9"/>
    </row>
    <row r="15" spans="1:14" s="3" customFormat="1" x14ac:dyDescent="0.3">
      <c r="A15" s="49" t="s">
        <v>73</v>
      </c>
      <c r="B15" s="70">
        <v>44</v>
      </c>
      <c r="C15" s="57">
        <v>0.88636363636363635</v>
      </c>
      <c r="D15" s="56">
        <v>44</v>
      </c>
      <c r="E15" s="7">
        <v>0.93181818181818177</v>
      </c>
      <c r="F15" s="70">
        <v>40</v>
      </c>
      <c r="G15" s="57">
        <v>0.92500000000000004</v>
      </c>
      <c r="H15" s="56">
        <v>40</v>
      </c>
      <c r="I15" s="7">
        <v>0.875</v>
      </c>
      <c r="J15" s="68">
        <v>37</v>
      </c>
      <c r="K15" s="57">
        <v>0.94594594594594594</v>
      </c>
      <c r="L15" s="56">
        <v>205</v>
      </c>
      <c r="M15" s="57">
        <v>0.91219512195121955</v>
      </c>
      <c r="N15" s="9"/>
    </row>
    <row r="16" spans="1:14" s="3" customFormat="1" x14ac:dyDescent="0.3">
      <c r="A16" s="49" t="s">
        <v>75</v>
      </c>
      <c r="B16" s="70">
        <v>28</v>
      </c>
      <c r="C16" s="57">
        <v>0.7857142857142857</v>
      </c>
      <c r="D16" s="56">
        <v>24</v>
      </c>
      <c r="E16" s="7">
        <v>0.95833333333333337</v>
      </c>
      <c r="F16" s="70">
        <v>27</v>
      </c>
      <c r="G16" s="57">
        <v>0.81481481481481477</v>
      </c>
      <c r="H16" s="56">
        <v>28</v>
      </c>
      <c r="I16" s="7">
        <v>0.8571428571428571</v>
      </c>
      <c r="J16" s="68">
        <v>26</v>
      </c>
      <c r="K16" s="57">
        <v>0.76923076923076927</v>
      </c>
      <c r="L16" s="56">
        <v>133</v>
      </c>
      <c r="M16" s="57">
        <v>0.83458646616541354</v>
      </c>
      <c r="N16" s="9"/>
    </row>
    <row r="17" spans="1:14" s="3" customFormat="1" x14ac:dyDescent="0.3">
      <c r="A17" s="49" t="s">
        <v>76</v>
      </c>
      <c r="B17" s="70">
        <v>25</v>
      </c>
      <c r="C17" s="57">
        <v>0.76</v>
      </c>
      <c r="D17" s="42" t="s">
        <v>97</v>
      </c>
      <c r="E17" s="43" t="s">
        <v>97</v>
      </c>
      <c r="F17" s="42" t="s">
        <v>97</v>
      </c>
      <c r="G17" s="43" t="s">
        <v>97</v>
      </c>
      <c r="H17" s="42" t="s">
        <v>97</v>
      </c>
      <c r="I17" s="43" t="s">
        <v>97</v>
      </c>
      <c r="J17" s="42" t="s">
        <v>97</v>
      </c>
      <c r="K17" s="43" t="s">
        <v>97</v>
      </c>
      <c r="L17" s="56">
        <v>25</v>
      </c>
      <c r="M17" s="57">
        <v>0.76</v>
      </c>
      <c r="N17" s="9"/>
    </row>
    <row r="18" spans="1:14" s="3" customFormat="1" x14ac:dyDescent="0.3">
      <c r="A18" s="49" t="s">
        <v>77</v>
      </c>
      <c r="B18" s="70">
        <v>1</v>
      </c>
      <c r="C18" s="57">
        <v>0</v>
      </c>
      <c r="D18" s="56">
        <v>3</v>
      </c>
      <c r="E18" s="7">
        <v>0.33333333333333331</v>
      </c>
      <c r="F18" s="70">
        <v>7</v>
      </c>
      <c r="G18" s="57">
        <v>0.7142857142857143</v>
      </c>
      <c r="H18" s="56">
        <v>2</v>
      </c>
      <c r="I18" s="7">
        <v>1</v>
      </c>
      <c r="J18" s="42" t="s">
        <v>97</v>
      </c>
      <c r="K18" s="43" t="s">
        <v>97</v>
      </c>
      <c r="L18" s="56">
        <v>13</v>
      </c>
      <c r="M18" s="57">
        <v>0.61538461538461542</v>
      </c>
      <c r="N18" s="9"/>
    </row>
    <row r="19" spans="1:14" s="3" customFormat="1" x14ac:dyDescent="0.3">
      <c r="A19" s="49" t="s">
        <v>78</v>
      </c>
      <c r="B19" s="70">
        <v>29</v>
      </c>
      <c r="C19" s="57">
        <v>0.62068965517241381</v>
      </c>
      <c r="D19" s="56">
        <v>28</v>
      </c>
      <c r="E19" s="7">
        <v>0.6428571428571429</v>
      </c>
      <c r="F19" s="70">
        <v>17</v>
      </c>
      <c r="G19" s="57">
        <v>0.88235294117647056</v>
      </c>
      <c r="H19" s="56">
        <v>19</v>
      </c>
      <c r="I19" s="7">
        <v>0.89473684210526316</v>
      </c>
      <c r="J19" s="68">
        <v>17</v>
      </c>
      <c r="K19" s="57">
        <v>0.82352941176470584</v>
      </c>
      <c r="L19" s="56">
        <v>110</v>
      </c>
      <c r="M19" s="57">
        <v>0.74545454545454548</v>
      </c>
      <c r="N19" s="9"/>
    </row>
    <row r="20" spans="1:14" s="3" customFormat="1" x14ac:dyDescent="0.3">
      <c r="A20" s="50" t="s">
        <v>79</v>
      </c>
      <c r="B20" s="71">
        <v>9</v>
      </c>
      <c r="C20" s="60">
        <v>1</v>
      </c>
      <c r="D20" s="59">
        <v>5</v>
      </c>
      <c r="E20" s="58">
        <v>0.4</v>
      </c>
      <c r="F20" s="71">
        <v>7</v>
      </c>
      <c r="G20" s="60">
        <v>0.8571428571428571</v>
      </c>
      <c r="H20" s="44" t="s">
        <v>97</v>
      </c>
      <c r="I20" s="47" t="s">
        <v>97</v>
      </c>
      <c r="J20" s="44" t="s">
        <v>97</v>
      </c>
      <c r="K20" s="47" t="s">
        <v>97</v>
      </c>
      <c r="L20" s="59">
        <v>21</v>
      </c>
      <c r="M20" s="60">
        <v>0.80952380952380953</v>
      </c>
      <c r="N20" s="9"/>
    </row>
    <row r="21" spans="1:14" s="3" customFormat="1" x14ac:dyDescent="0.3">
      <c r="B21" s="55"/>
      <c r="C21" s="7"/>
      <c r="D21" s="56"/>
      <c r="E21" s="7"/>
      <c r="F21" s="56"/>
      <c r="G21" s="7"/>
      <c r="H21" s="56"/>
      <c r="I21" s="7"/>
      <c r="J21" s="56"/>
      <c r="K21" s="7"/>
      <c r="L21" s="56"/>
      <c r="M21" s="7"/>
      <c r="N21" s="9"/>
    </row>
    <row r="22" spans="1:14" s="3" customFormat="1" ht="14.4" customHeight="1" x14ac:dyDescent="0.3">
      <c r="A22" s="107" t="s">
        <v>22</v>
      </c>
      <c r="B22" s="108"/>
      <c r="C22" s="108"/>
      <c r="D22" s="108"/>
      <c r="E22" s="108"/>
      <c r="F22" s="108"/>
      <c r="G22" s="108"/>
      <c r="H22" s="108"/>
      <c r="I22" s="108"/>
      <c r="J22" s="108"/>
      <c r="K22" s="108"/>
      <c r="L22" s="108"/>
      <c r="M22" s="109"/>
      <c r="N22" s="9"/>
    </row>
    <row r="23" spans="1:14" s="3" customFormat="1" x14ac:dyDescent="0.3">
      <c r="A23" s="102" t="s">
        <v>26</v>
      </c>
      <c r="B23" s="111" t="s">
        <v>18</v>
      </c>
      <c r="C23" s="111"/>
      <c r="D23" s="111"/>
      <c r="E23" s="111"/>
      <c r="F23" s="111"/>
      <c r="G23" s="111"/>
      <c r="H23" s="111"/>
      <c r="I23" s="111"/>
      <c r="J23" s="111"/>
      <c r="K23" s="111"/>
      <c r="L23" s="111"/>
      <c r="M23" s="111"/>
      <c r="N23" s="9"/>
    </row>
    <row r="24" spans="1:14" s="3" customFormat="1" x14ac:dyDescent="0.3">
      <c r="A24" s="103"/>
      <c r="B24" s="95" t="s">
        <v>105</v>
      </c>
      <c r="C24" s="95"/>
      <c r="D24" s="95" t="s">
        <v>104</v>
      </c>
      <c r="E24" s="95"/>
      <c r="F24" s="95" t="s">
        <v>103</v>
      </c>
      <c r="G24" s="95"/>
      <c r="H24" s="95" t="s">
        <v>102</v>
      </c>
      <c r="I24" s="95"/>
      <c r="J24" s="95" t="s">
        <v>101</v>
      </c>
      <c r="K24" s="95"/>
      <c r="L24" s="95" t="s">
        <v>111</v>
      </c>
      <c r="M24" s="95"/>
      <c r="N24" s="9"/>
    </row>
    <row r="25" spans="1:14" s="3" customFormat="1" x14ac:dyDescent="0.3">
      <c r="A25" s="104"/>
      <c r="B25" s="13" t="s">
        <v>19</v>
      </c>
      <c r="C25" s="13" t="s">
        <v>20</v>
      </c>
      <c r="D25" s="13" t="s">
        <v>19</v>
      </c>
      <c r="E25" s="13" t="s">
        <v>20</v>
      </c>
      <c r="F25" s="13" t="s">
        <v>19</v>
      </c>
      <c r="G25" s="13" t="s">
        <v>20</v>
      </c>
      <c r="H25" s="13" t="s">
        <v>19</v>
      </c>
      <c r="I25" s="13" t="s">
        <v>20</v>
      </c>
      <c r="J25" s="13" t="s">
        <v>19</v>
      </c>
      <c r="K25" s="13" t="s">
        <v>20</v>
      </c>
      <c r="L25" s="13" t="s">
        <v>19</v>
      </c>
      <c r="M25" s="13" t="s">
        <v>20</v>
      </c>
      <c r="N25" s="9"/>
    </row>
    <row r="26" spans="1:14" s="3" customFormat="1" x14ac:dyDescent="0.3">
      <c r="A26" s="34" t="s">
        <v>65</v>
      </c>
      <c r="B26" s="11">
        <v>750</v>
      </c>
      <c r="C26" s="6">
        <v>0.93333333333333335</v>
      </c>
      <c r="D26" s="11">
        <v>751</v>
      </c>
      <c r="E26" s="6">
        <v>0.94007989347536614</v>
      </c>
      <c r="F26" s="11">
        <v>697</v>
      </c>
      <c r="G26" s="6">
        <v>0.94835007173601149</v>
      </c>
      <c r="H26" s="11">
        <v>711</v>
      </c>
      <c r="I26" s="6">
        <v>0.93670886075949356</v>
      </c>
      <c r="J26" s="20">
        <v>685</v>
      </c>
      <c r="K26" s="6">
        <v>0.94897959183673464</v>
      </c>
      <c r="L26" s="11">
        <v>3595</v>
      </c>
      <c r="M26" s="6">
        <v>0.94130737134909592</v>
      </c>
      <c r="N26" s="9"/>
    </row>
    <row r="27" spans="1:14" s="3" customFormat="1" x14ac:dyDescent="0.3">
      <c r="A27" s="48" t="s">
        <v>66</v>
      </c>
      <c r="B27" s="69">
        <v>127</v>
      </c>
      <c r="C27" s="67">
        <v>0.94488188976377951</v>
      </c>
      <c r="D27" s="56">
        <v>125</v>
      </c>
      <c r="E27" s="7">
        <v>0.92</v>
      </c>
      <c r="F27" s="69">
        <v>118</v>
      </c>
      <c r="G27" s="67">
        <v>0.89830508474576276</v>
      </c>
      <c r="H27" s="56">
        <v>123</v>
      </c>
      <c r="I27" s="7">
        <v>0.90243902439024393</v>
      </c>
      <c r="J27" s="66">
        <v>123</v>
      </c>
      <c r="K27" s="67">
        <v>0.96747967479674801</v>
      </c>
      <c r="L27" s="56">
        <v>616</v>
      </c>
      <c r="M27" s="57">
        <v>0.92694805194805197</v>
      </c>
      <c r="N27" s="9"/>
    </row>
    <row r="28" spans="1:14" s="3" customFormat="1" x14ac:dyDescent="0.3">
      <c r="A28" s="49" t="s">
        <v>67</v>
      </c>
      <c r="B28" s="70">
        <v>258</v>
      </c>
      <c r="C28" s="57">
        <v>0.96899224806201545</v>
      </c>
      <c r="D28" s="56">
        <v>290</v>
      </c>
      <c r="E28" s="7">
        <v>0.97241379310344822</v>
      </c>
      <c r="F28" s="70">
        <v>263</v>
      </c>
      <c r="G28" s="57">
        <v>0.98479087452471481</v>
      </c>
      <c r="H28" s="56">
        <v>271</v>
      </c>
      <c r="I28" s="7">
        <v>0.98523985239852396</v>
      </c>
      <c r="J28" s="68">
        <v>270</v>
      </c>
      <c r="K28" s="57">
        <v>0.98888888888888893</v>
      </c>
      <c r="L28" s="56">
        <v>1352</v>
      </c>
      <c r="M28" s="57">
        <v>0.9800295857988166</v>
      </c>
      <c r="N28" s="9"/>
    </row>
    <row r="29" spans="1:14" s="3" customFormat="1" x14ac:dyDescent="0.3">
      <c r="A29" s="49" t="s">
        <v>68</v>
      </c>
      <c r="B29" s="70">
        <v>3</v>
      </c>
      <c r="C29" s="57">
        <v>1</v>
      </c>
      <c r="D29" s="42" t="s">
        <v>97</v>
      </c>
      <c r="E29" s="43" t="s">
        <v>97</v>
      </c>
      <c r="F29" s="42" t="s">
        <v>97</v>
      </c>
      <c r="G29" s="43" t="s">
        <v>97</v>
      </c>
      <c r="H29" s="42" t="s">
        <v>97</v>
      </c>
      <c r="I29" s="43" t="s">
        <v>97</v>
      </c>
      <c r="J29" s="42" t="s">
        <v>97</v>
      </c>
      <c r="K29" s="43" t="s">
        <v>97</v>
      </c>
      <c r="L29" s="56">
        <v>3</v>
      </c>
      <c r="M29" s="57">
        <v>1</v>
      </c>
      <c r="N29" s="9"/>
    </row>
    <row r="30" spans="1:14" s="3" customFormat="1" x14ac:dyDescent="0.3">
      <c r="A30" s="49" t="s">
        <v>69</v>
      </c>
      <c r="B30" s="70">
        <v>5</v>
      </c>
      <c r="C30" s="57">
        <v>0.4</v>
      </c>
      <c r="D30" s="56">
        <v>7</v>
      </c>
      <c r="E30" s="7">
        <v>0.7142857142857143</v>
      </c>
      <c r="F30" s="70">
        <v>9</v>
      </c>
      <c r="G30" s="57">
        <v>0.77777777777777779</v>
      </c>
      <c r="H30" s="56">
        <v>17</v>
      </c>
      <c r="I30" s="7">
        <v>0.6470588235294118</v>
      </c>
      <c r="J30" s="68">
        <v>11</v>
      </c>
      <c r="K30" s="57">
        <v>0.72727272727272729</v>
      </c>
      <c r="L30" s="56">
        <v>49</v>
      </c>
      <c r="M30" s="57">
        <v>0.67346938775510201</v>
      </c>
      <c r="N30" s="9"/>
    </row>
    <row r="31" spans="1:14" s="3" customFormat="1" x14ac:dyDescent="0.3">
      <c r="A31" s="49" t="s">
        <v>56</v>
      </c>
      <c r="B31" s="70">
        <v>39</v>
      </c>
      <c r="C31" s="57">
        <v>0.89743589743589747</v>
      </c>
      <c r="D31" s="56">
        <v>38</v>
      </c>
      <c r="E31" s="7">
        <v>0.94736842105263153</v>
      </c>
      <c r="F31" s="70">
        <v>37</v>
      </c>
      <c r="G31" s="57">
        <v>0.91891891891891897</v>
      </c>
      <c r="H31" s="56">
        <v>37</v>
      </c>
      <c r="I31" s="7">
        <v>0.97297297297297303</v>
      </c>
      <c r="J31" s="68">
        <v>36</v>
      </c>
      <c r="K31" s="57">
        <v>0.91666666666666663</v>
      </c>
      <c r="L31" s="56">
        <v>187</v>
      </c>
      <c r="M31" s="57">
        <v>0.93048128342245995</v>
      </c>
      <c r="N31" s="9"/>
    </row>
    <row r="32" spans="1:14" s="3" customFormat="1" x14ac:dyDescent="0.3">
      <c r="A32" s="49" t="s">
        <v>59</v>
      </c>
      <c r="B32" s="70">
        <v>47</v>
      </c>
      <c r="C32" s="57">
        <v>0.85106382978723405</v>
      </c>
      <c r="D32" s="56">
        <v>52</v>
      </c>
      <c r="E32" s="7">
        <v>0.94230769230769229</v>
      </c>
      <c r="F32" s="70">
        <v>45</v>
      </c>
      <c r="G32" s="57">
        <v>0.91111111111111109</v>
      </c>
      <c r="H32" s="56">
        <v>46</v>
      </c>
      <c r="I32" s="7">
        <v>0.84782608695652173</v>
      </c>
      <c r="J32" s="68">
        <v>43</v>
      </c>
      <c r="K32" s="57">
        <v>0.88372093023255816</v>
      </c>
      <c r="L32" s="56">
        <v>233</v>
      </c>
      <c r="M32" s="57">
        <v>0.88841201716738194</v>
      </c>
      <c r="N32" s="9"/>
    </row>
    <row r="33" spans="1:17" s="3" customFormat="1" x14ac:dyDescent="0.3">
      <c r="A33" s="49" t="s">
        <v>71</v>
      </c>
      <c r="B33" s="70">
        <v>44</v>
      </c>
      <c r="C33" s="57">
        <v>0.93181818181818177</v>
      </c>
      <c r="D33" s="56">
        <v>45</v>
      </c>
      <c r="E33" s="7">
        <v>0.9555555555555556</v>
      </c>
      <c r="F33" s="70">
        <v>44</v>
      </c>
      <c r="G33" s="57">
        <v>0.90909090909090906</v>
      </c>
      <c r="H33" s="56">
        <v>44</v>
      </c>
      <c r="I33" s="7">
        <v>0.90909090909090906</v>
      </c>
      <c r="J33" s="68">
        <v>40</v>
      </c>
      <c r="K33" s="57">
        <v>0.9</v>
      </c>
      <c r="L33" s="56">
        <v>217</v>
      </c>
      <c r="M33" s="57">
        <v>0.92165898617511521</v>
      </c>
      <c r="N33" s="9"/>
    </row>
    <row r="34" spans="1:17" s="3" customFormat="1" x14ac:dyDescent="0.3">
      <c r="A34" s="49" t="s">
        <v>72</v>
      </c>
      <c r="B34" s="70">
        <v>53</v>
      </c>
      <c r="C34" s="57">
        <v>0.90566037735849059</v>
      </c>
      <c r="D34" s="56">
        <v>52</v>
      </c>
      <c r="E34" s="7">
        <v>0.88461538461538458</v>
      </c>
      <c r="F34" s="70">
        <v>46</v>
      </c>
      <c r="G34" s="57">
        <v>0.97826086956521741</v>
      </c>
      <c r="H34" s="56">
        <v>46</v>
      </c>
      <c r="I34" s="7">
        <v>0.97826086956521741</v>
      </c>
      <c r="J34" s="68">
        <v>46</v>
      </c>
      <c r="K34" s="57">
        <v>0.86956521739130432</v>
      </c>
      <c r="L34" s="56">
        <v>243</v>
      </c>
      <c r="M34" s="57">
        <v>0.92181069958847739</v>
      </c>
      <c r="N34" s="9"/>
    </row>
    <row r="35" spans="1:17" s="3" customFormat="1" x14ac:dyDescent="0.3">
      <c r="A35" s="49" t="s">
        <v>49</v>
      </c>
      <c r="B35" s="70">
        <v>38</v>
      </c>
      <c r="C35" s="57">
        <v>0.97368421052631582</v>
      </c>
      <c r="D35" s="56">
        <v>38</v>
      </c>
      <c r="E35" s="7">
        <v>0.97368421052631582</v>
      </c>
      <c r="F35" s="70">
        <v>37</v>
      </c>
      <c r="G35" s="57">
        <v>0.97297297297297303</v>
      </c>
      <c r="H35" s="56">
        <v>38</v>
      </c>
      <c r="I35" s="7">
        <v>0.94736842105263153</v>
      </c>
      <c r="J35" s="68">
        <v>36</v>
      </c>
      <c r="K35" s="57">
        <v>1</v>
      </c>
      <c r="L35" s="56">
        <v>187</v>
      </c>
      <c r="M35" s="57">
        <v>0.9732620320855615</v>
      </c>
      <c r="N35" s="9"/>
    </row>
    <row r="36" spans="1:17" s="3" customFormat="1" x14ac:dyDescent="0.3">
      <c r="A36" s="49" t="s">
        <v>73</v>
      </c>
      <c r="B36" s="70">
        <v>44</v>
      </c>
      <c r="C36" s="57">
        <v>0.97727272727272729</v>
      </c>
      <c r="D36" s="56">
        <v>44</v>
      </c>
      <c r="E36" s="7">
        <v>0.95454545454545459</v>
      </c>
      <c r="F36" s="70">
        <v>40</v>
      </c>
      <c r="G36" s="57">
        <v>0.97499999999999998</v>
      </c>
      <c r="H36" s="56">
        <v>40</v>
      </c>
      <c r="I36" s="7">
        <v>0.92500000000000004</v>
      </c>
      <c r="J36" s="68">
        <v>37</v>
      </c>
      <c r="K36" s="57">
        <v>1</v>
      </c>
      <c r="L36" s="56">
        <v>205</v>
      </c>
      <c r="M36" s="57">
        <v>0.96585365853658534</v>
      </c>
      <c r="N36" s="9"/>
    </row>
    <row r="37" spans="1:17" s="3" customFormat="1" x14ac:dyDescent="0.3">
      <c r="A37" s="49" t="s">
        <v>75</v>
      </c>
      <c r="B37" s="70">
        <v>28</v>
      </c>
      <c r="C37" s="57">
        <v>0.9285714285714286</v>
      </c>
      <c r="D37" s="56">
        <v>24</v>
      </c>
      <c r="E37" s="7">
        <v>1</v>
      </c>
      <c r="F37" s="70">
        <v>27</v>
      </c>
      <c r="G37" s="57">
        <v>0.92592592592592593</v>
      </c>
      <c r="H37" s="56">
        <v>28</v>
      </c>
      <c r="I37" s="7">
        <v>0.8928571428571429</v>
      </c>
      <c r="J37" s="68">
        <v>26</v>
      </c>
      <c r="K37" s="57">
        <v>0.80769230769230771</v>
      </c>
      <c r="L37" s="56">
        <v>133</v>
      </c>
      <c r="M37" s="57">
        <v>0.90977443609022557</v>
      </c>
      <c r="N37" s="9"/>
    </row>
    <row r="38" spans="1:17" s="3" customFormat="1" x14ac:dyDescent="0.3">
      <c r="A38" s="49" t="s">
        <v>76</v>
      </c>
      <c r="B38" s="70">
        <v>25</v>
      </c>
      <c r="C38" s="57">
        <v>0.84</v>
      </c>
      <c r="D38" s="42" t="s">
        <v>97</v>
      </c>
      <c r="E38" s="43" t="s">
        <v>97</v>
      </c>
      <c r="F38" s="42" t="s">
        <v>97</v>
      </c>
      <c r="G38" s="43" t="s">
        <v>97</v>
      </c>
      <c r="H38" s="42" t="s">
        <v>97</v>
      </c>
      <c r="I38" s="43" t="s">
        <v>97</v>
      </c>
      <c r="J38" s="42" t="s">
        <v>97</v>
      </c>
      <c r="K38" s="43" t="s">
        <v>97</v>
      </c>
      <c r="L38" s="56">
        <v>25</v>
      </c>
      <c r="M38" s="57">
        <v>0.84</v>
      </c>
      <c r="N38" s="9"/>
    </row>
    <row r="39" spans="1:17" x14ac:dyDescent="0.3">
      <c r="A39" s="49" t="s">
        <v>77</v>
      </c>
      <c r="B39" s="70">
        <v>1</v>
      </c>
      <c r="C39" s="57">
        <v>0</v>
      </c>
      <c r="D39" s="56">
        <v>3</v>
      </c>
      <c r="E39" s="7">
        <v>1</v>
      </c>
      <c r="F39" s="70">
        <v>7</v>
      </c>
      <c r="G39" s="57">
        <v>0.8571428571428571</v>
      </c>
      <c r="H39" s="56">
        <v>2</v>
      </c>
      <c r="I39" s="7">
        <v>1</v>
      </c>
      <c r="J39" s="42" t="s">
        <v>97</v>
      </c>
      <c r="K39" s="43" t="s">
        <v>97</v>
      </c>
      <c r="L39" s="56">
        <v>13</v>
      </c>
      <c r="M39" s="57">
        <v>0.84615384615384615</v>
      </c>
      <c r="N39" s="3"/>
      <c r="O39" s="3"/>
      <c r="P39" s="3"/>
      <c r="Q39" s="3"/>
    </row>
    <row r="40" spans="1:17" ht="15" customHeight="1" x14ac:dyDescent="0.3">
      <c r="A40" s="49" t="s">
        <v>78</v>
      </c>
      <c r="B40" s="70">
        <v>29</v>
      </c>
      <c r="C40" s="57">
        <v>0.86206896551724133</v>
      </c>
      <c r="D40" s="56">
        <v>28</v>
      </c>
      <c r="E40" s="7">
        <v>0.7857142857142857</v>
      </c>
      <c r="F40" s="70">
        <v>17</v>
      </c>
      <c r="G40" s="57">
        <v>1</v>
      </c>
      <c r="H40" s="56">
        <v>19</v>
      </c>
      <c r="I40" s="7">
        <v>0.89473684210526316</v>
      </c>
      <c r="J40" s="68">
        <v>17</v>
      </c>
      <c r="K40" s="57">
        <v>0.94117647058823528</v>
      </c>
      <c r="L40" s="56">
        <v>110</v>
      </c>
      <c r="M40" s="57">
        <v>0.88181818181818183</v>
      </c>
      <c r="N40" s="3"/>
      <c r="O40" s="3"/>
      <c r="P40" s="3"/>
      <c r="Q40" s="3"/>
    </row>
    <row r="41" spans="1:17" x14ac:dyDescent="0.3">
      <c r="A41" s="50" t="s">
        <v>79</v>
      </c>
      <c r="B41" s="71">
        <v>9</v>
      </c>
      <c r="C41" s="60">
        <v>1</v>
      </c>
      <c r="D41" s="59">
        <v>5</v>
      </c>
      <c r="E41" s="58">
        <v>0.4</v>
      </c>
      <c r="F41" s="71">
        <v>7</v>
      </c>
      <c r="G41" s="60">
        <v>0.8571428571428571</v>
      </c>
      <c r="H41" s="44" t="s">
        <v>97</v>
      </c>
      <c r="I41" s="47" t="s">
        <v>97</v>
      </c>
      <c r="J41" s="44" t="s">
        <v>97</v>
      </c>
      <c r="K41" s="47" t="s">
        <v>97</v>
      </c>
      <c r="L41" s="59">
        <v>21</v>
      </c>
      <c r="M41" s="60">
        <v>0.80952380952380953</v>
      </c>
      <c r="N41" s="3"/>
      <c r="O41" s="3"/>
      <c r="P41" s="3"/>
      <c r="Q41" s="3"/>
    </row>
    <row r="42" spans="1:17" x14ac:dyDescent="0.3">
      <c r="N42" s="8"/>
      <c r="O42" s="3"/>
      <c r="P42" s="3"/>
      <c r="Q42" s="3"/>
    </row>
    <row r="43" spans="1:17" ht="15" customHeight="1" x14ac:dyDescent="0.3">
      <c r="A43" s="107" t="s">
        <v>24</v>
      </c>
      <c r="B43" s="108"/>
      <c r="C43" s="108"/>
      <c r="D43" s="108"/>
      <c r="E43" s="108"/>
      <c r="F43" s="108"/>
      <c r="G43" s="108"/>
      <c r="H43" s="108"/>
      <c r="I43" s="108"/>
      <c r="J43" s="108"/>
      <c r="K43" s="108"/>
      <c r="L43" s="108"/>
      <c r="M43" s="109"/>
      <c r="N43" s="3"/>
    </row>
    <row r="44" spans="1:17" x14ac:dyDescent="0.3">
      <c r="A44" s="102" t="s">
        <v>26</v>
      </c>
      <c r="B44" s="110" t="s">
        <v>18</v>
      </c>
      <c r="C44" s="110"/>
      <c r="D44" s="110"/>
      <c r="E44" s="110"/>
      <c r="F44" s="110"/>
      <c r="G44" s="110"/>
      <c r="H44" s="110"/>
      <c r="I44" s="110"/>
      <c r="J44" s="110"/>
      <c r="K44" s="110"/>
      <c r="L44" s="110"/>
      <c r="M44" s="110"/>
      <c r="N44" s="3"/>
    </row>
    <row r="45" spans="1:17" x14ac:dyDescent="0.3">
      <c r="A45" s="103"/>
      <c r="B45" s="95" t="s">
        <v>105</v>
      </c>
      <c r="C45" s="95"/>
      <c r="D45" s="95" t="s">
        <v>104</v>
      </c>
      <c r="E45" s="95"/>
      <c r="F45" s="95" t="s">
        <v>103</v>
      </c>
      <c r="G45" s="95"/>
      <c r="H45" s="95" t="s">
        <v>102</v>
      </c>
      <c r="I45" s="95"/>
      <c r="J45" s="95" t="s">
        <v>101</v>
      </c>
      <c r="K45" s="95"/>
      <c r="L45" s="95" t="s">
        <v>111</v>
      </c>
      <c r="M45" s="95"/>
      <c r="N45" s="10"/>
    </row>
    <row r="46" spans="1:17" x14ac:dyDescent="0.3">
      <c r="A46" s="104"/>
      <c r="B46" s="13" t="s">
        <v>19</v>
      </c>
      <c r="C46" s="13" t="s">
        <v>20</v>
      </c>
      <c r="D46" s="13" t="s">
        <v>19</v>
      </c>
      <c r="E46" s="13" t="s">
        <v>20</v>
      </c>
      <c r="F46" s="13" t="s">
        <v>19</v>
      </c>
      <c r="G46" s="13" t="s">
        <v>20</v>
      </c>
      <c r="H46" s="13" t="s">
        <v>19</v>
      </c>
      <c r="I46" s="13" t="s">
        <v>20</v>
      </c>
      <c r="J46" s="13" t="s">
        <v>19</v>
      </c>
      <c r="K46" s="13" t="s">
        <v>20</v>
      </c>
      <c r="L46" s="13" t="s">
        <v>19</v>
      </c>
      <c r="M46" s="13" t="s">
        <v>20</v>
      </c>
      <c r="N46" s="10"/>
    </row>
    <row r="47" spans="1:17" x14ac:dyDescent="0.3">
      <c r="A47" s="34" t="s">
        <v>65</v>
      </c>
      <c r="B47" s="11">
        <v>750</v>
      </c>
      <c r="C47" s="6">
        <v>0.93199999999999994</v>
      </c>
      <c r="D47" s="11">
        <v>751</v>
      </c>
      <c r="E47" s="6">
        <v>0.93475366178428754</v>
      </c>
      <c r="F47" s="11">
        <v>697</v>
      </c>
      <c r="G47" s="6">
        <v>0.94261119081779055</v>
      </c>
      <c r="H47" s="11">
        <v>711</v>
      </c>
      <c r="I47" s="6">
        <v>0.93248945147679319</v>
      </c>
      <c r="J47" s="20">
        <v>685</v>
      </c>
      <c r="K47" s="6">
        <v>0.94606413994169092</v>
      </c>
      <c r="L47" s="11">
        <v>3595</v>
      </c>
      <c r="M47" s="6">
        <v>0.93741307371349092</v>
      </c>
      <c r="N47" s="10"/>
    </row>
    <row r="48" spans="1:17" x14ac:dyDescent="0.3">
      <c r="A48" s="48" t="s">
        <v>66</v>
      </c>
      <c r="B48" s="69">
        <v>127</v>
      </c>
      <c r="C48" s="67">
        <v>0.94488188976377951</v>
      </c>
      <c r="D48" s="56">
        <v>125</v>
      </c>
      <c r="E48" s="7">
        <v>0.91200000000000003</v>
      </c>
      <c r="F48" s="69">
        <v>118</v>
      </c>
      <c r="G48" s="67">
        <v>0.89830508474576276</v>
      </c>
      <c r="H48" s="56">
        <v>123</v>
      </c>
      <c r="I48" s="7">
        <v>0.89430894308943087</v>
      </c>
      <c r="J48" s="66">
        <v>123</v>
      </c>
      <c r="K48" s="67">
        <v>0.96747967479674801</v>
      </c>
      <c r="L48" s="56">
        <v>616</v>
      </c>
      <c r="M48" s="57">
        <v>0.92370129870129869</v>
      </c>
      <c r="N48" s="3"/>
    </row>
    <row r="49" spans="1:13" x14ac:dyDescent="0.3">
      <c r="A49" s="49" t="s">
        <v>67</v>
      </c>
      <c r="B49" s="70">
        <v>258</v>
      </c>
      <c r="C49" s="57">
        <v>0.96511627906976749</v>
      </c>
      <c r="D49" s="56">
        <v>290</v>
      </c>
      <c r="E49" s="7">
        <v>0.97241379310344822</v>
      </c>
      <c r="F49" s="70">
        <v>263</v>
      </c>
      <c r="G49" s="57">
        <v>0.97338403041825095</v>
      </c>
      <c r="H49" s="56">
        <v>271</v>
      </c>
      <c r="I49" s="7">
        <v>0.98154981549815501</v>
      </c>
      <c r="J49" s="68">
        <v>270</v>
      </c>
      <c r="K49" s="57">
        <v>0.98518518518518516</v>
      </c>
      <c r="L49" s="56">
        <v>1352</v>
      </c>
      <c r="M49" s="57">
        <v>0.97559171597633132</v>
      </c>
    </row>
    <row r="50" spans="1:13" x14ac:dyDescent="0.3">
      <c r="A50" s="49" t="s">
        <v>68</v>
      </c>
      <c r="B50" s="70">
        <v>3</v>
      </c>
      <c r="C50" s="57">
        <v>1</v>
      </c>
      <c r="D50" s="42" t="s">
        <v>97</v>
      </c>
      <c r="E50" s="43" t="s">
        <v>97</v>
      </c>
      <c r="F50" s="42" t="s">
        <v>97</v>
      </c>
      <c r="G50" s="43" t="s">
        <v>97</v>
      </c>
      <c r="H50" s="42" t="s">
        <v>97</v>
      </c>
      <c r="I50" s="43" t="s">
        <v>97</v>
      </c>
      <c r="J50" s="42" t="s">
        <v>97</v>
      </c>
      <c r="K50" s="43" t="s">
        <v>97</v>
      </c>
      <c r="L50" s="56">
        <v>3</v>
      </c>
      <c r="M50" s="57">
        <v>1</v>
      </c>
    </row>
    <row r="51" spans="1:13" x14ac:dyDescent="0.3">
      <c r="A51" s="49" t="s">
        <v>69</v>
      </c>
      <c r="B51" s="70">
        <v>5</v>
      </c>
      <c r="C51" s="57">
        <v>0.4</v>
      </c>
      <c r="D51" s="56">
        <v>7</v>
      </c>
      <c r="E51" s="7">
        <v>0.7142857142857143</v>
      </c>
      <c r="F51" s="70">
        <v>9</v>
      </c>
      <c r="G51" s="57">
        <v>0.77777777777777779</v>
      </c>
      <c r="H51" s="56">
        <v>17</v>
      </c>
      <c r="I51" s="7">
        <v>0.6470588235294118</v>
      </c>
      <c r="J51" s="68">
        <v>11</v>
      </c>
      <c r="K51" s="57">
        <v>0.72727272727272729</v>
      </c>
      <c r="L51" s="56">
        <v>49</v>
      </c>
      <c r="M51" s="57">
        <v>0.67346938775510201</v>
      </c>
    </row>
    <row r="52" spans="1:13" x14ac:dyDescent="0.3">
      <c r="A52" s="49" t="s">
        <v>56</v>
      </c>
      <c r="B52" s="70">
        <v>39</v>
      </c>
      <c r="C52" s="57">
        <v>0.89743589743589747</v>
      </c>
      <c r="D52" s="56">
        <v>38</v>
      </c>
      <c r="E52" s="7">
        <v>0.94736842105263153</v>
      </c>
      <c r="F52" s="70">
        <v>37</v>
      </c>
      <c r="G52" s="57">
        <v>0.91891891891891897</v>
      </c>
      <c r="H52" s="56">
        <v>37</v>
      </c>
      <c r="I52" s="7">
        <v>0.97297297297297303</v>
      </c>
      <c r="J52" s="68">
        <v>36</v>
      </c>
      <c r="K52" s="57">
        <v>0.91666666666666663</v>
      </c>
      <c r="L52" s="56">
        <v>187</v>
      </c>
      <c r="M52" s="57">
        <v>0.93048128342245995</v>
      </c>
    </row>
    <row r="53" spans="1:13" x14ac:dyDescent="0.3">
      <c r="A53" s="49" t="s">
        <v>59</v>
      </c>
      <c r="B53" s="70">
        <v>47</v>
      </c>
      <c r="C53" s="57">
        <v>0.85106382978723405</v>
      </c>
      <c r="D53" s="56">
        <v>52</v>
      </c>
      <c r="E53" s="7">
        <v>0.94230769230769229</v>
      </c>
      <c r="F53" s="70">
        <v>45</v>
      </c>
      <c r="G53" s="57">
        <v>0.91111111111111109</v>
      </c>
      <c r="H53" s="56">
        <v>46</v>
      </c>
      <c r="I53" s="7">
        <v>0.84782608695652173</v>
      </c>
      <c r="J53" s="68">
        <v>43</v>
      </c>
      <c r="K53" s="57">
        <v>0.88372093023255816</v>
      </c>
      <c r="L53" s="56">
        <v>233</v>
      </c>
      <c r="M53" s="57">
        <v>0.88841201716738194</v>
      </c>
    </row>
    <row r="54" spans="1:13" x14ac:dyDescent="0.3">
      <c r="A54" s="49" t="s">
        <v>71</v>
      </c>
      <c r="B54" s="70">
        <v>44</v>
      </c>
      <c r="C54" s="57">
        <v>0.93181818181818177</v>
      </c>
      <c r="D54" s="56">
        <v>45</v>
      </c>
      <c r="E54" s="7">
        <v>0.93333333333333335</v>
      </c>
      <c r="F54" s="70">
        <v>44</v>
      </c>
      <c r="G54" s="57">
        <v>0.90909090909090906</v>
      </c>
      <c r="H54" s="56">
        <v>44</v>
      </c>
      <c r="I54" s="7">
        <v>0.90909090909090906</v>
      </c>
      <c r="J54" s="68">
        <v>40</v>
      </c>
      <c r="K54" s="57">
        <v>0.9</v>
      </c>
      <c r="L54" s="56">
        <v>217</v>
      </c>
      <c r="M54" s="57">
        <v>0.91705069124423966</v>
      </c>
    </row>
    <row r="55" spans="1:13" x14ac:dyDescent="0.3">
      <c r="A55" s="49" t="s">
        <v>72</v>
      </c>
      <c r="B55" s="70">
        <v>53</v>
      </c>
      <c r="C55" s="57">
        <v>0.90566037735849059</v>
      </c>
      <c r="D55" s="56">
        <v>52</v>
      </c>
      <c r="E55" s="7">
        <v>0.88461538461538458</v>
      </c>
      <c r="F55" s="70">
        <v>46</v>
      </c>
      <c r="G55" s="57">
        <v>0.97826086956521741</v>
      </c>
      <c r="H55" s="56">
        <v>46</v>
      </c>
      <c r="I55" s="7">
        <v>0.97826086956521741</v>
      </c>
      <c r="J55" s="68">
        <v>46</v>
      </c>
      <c r="K55" s="57">
        <v>0.86956521739130432</v>
      </c>
      <c r="L55" s="56">
        <v>243</v>
      </c>
      <c r="M55" s="57">
        <v>0.92181069958847739</v>
      </c>
    </row>
    <row r="56" spans="1:13" x14ac:dyDescent="0.3">
      <c r="A56" s="49" t="s">
        <v>49</v>
      </c>
      <c r="B56" s="70">
        <v>38</v>
      </c>
      <c r="C56" s="57">
        <v>0.97368421052631582</v>
      </c>
      <c r="D56" s="56">
        <v>38</v>
      </c>
      <c r="E56" s="7">
        <v>0.94736842105263153</v>
      </c>
      <c r="F56" s="70">
        <v>37</v>
      </c>
      <c r="G56" s="57">
        <v>0.94594594594594594</v>
      </c>
      <c r="H56" s="56">
        <v>38</v>
      </c>
      <c r="I56" s="7">
        <v>0.92105263157894735</v>
      </c>
      <c r="J56" s="68">
        <v>36</v>
      </c>
      <c r="K56" s="57">
        <v>1</v>
      </c>
      <c r="L56" s="56">
        <v>187</v>
      </c>
      <c r="M56" s="57">
        <v>0.95721925133689845</v>
      </c>
    </row>
    <row r="57" spans="1:13" x14ac:dyDescent="0.3">
      <c r="A57" s="49" t="s">
        <v>73</v>
      </c>
      <c r="B57" s="70">
        <v>44</v>
      </c>
      <c r="C57" s="57">
        <v>0.97727272727272729</v>
      </c>
      <c r="D57" s="56">
        <v>44</v>
      </c>
      <c r="E57" s="7">
        <v>0.95454545454545459</v>
      </c>
      <c r="F57" s="70">
        <v>40</v>
      </c>
      <c r="G57" s="57">
        <v>0.97499999999999998</v>
      </c>
      <c r="H57" s="56">
        <v>40</v>
      </c>
      <c r="I57" s="7">
        <v>0.92500000000000004</v>
      </c>
      <c r="J57" s="68">
        <v>37</v>
      </c>
      <c r="K57" s="57">
        <v>1</v>
      </c>
      <c r="L57" s="56">
        <v>205</v>
      </c>
      <c r="M57" s="57">
        <v>0.96585365853658534</v>
      </c>
    </row>
    <row r="58" spans="1:13" x14ac:dyDescent="0.3">
      <c r="A58" s="49" t="s">
        <v>75</v>
      </c>
      <c r="B58" s="70">
        <v>28</v>
      </c>
      <c r="C58" s="57">
        <v>0.9285714285714286</v>
      </c>
      <c r="D58" s="56">
        <v>24</v>
      </c>
      <c r="E58" s="7">
        <v>1</v>
      </c>
      <c r="F58" s="70">
        <v>27</v>
      </c>
      <c r="G58" s="57">
        <v>0.92592592592592593</v>
      </c>
      <c r="H58" s="56">
        <v>28</v>
      </c>
      <c r="I58" s="7">
        <v>0.8928571428571429</v>
      </c>
      <c r="J58" s="68">
        <v>26</v>
      </c>
      <c r="K58" s="57">
        <v>0.80769230769230771</v>
      </c>
      <c r="L58" s="56">
        <v>133</v>
      </c>
      <c r="M58" s="57">
        <v>0.90977443609022557</v>
      </c>
    </row>
    <row r="59" spans="1:13" x14ac:dyDescent="0.3">
      <c r="A59" s="49" t="s">
        <v>76</v>
      </c>
      <c r="B59" s="70">
        <v>25</v>
      </c>
      <c r="C59" s="57">
        <v>0.84</v>
      </c>
      <c r="D59" s="42" t="s">
        <v>97</v>
      </c>
      <c r="E59" s="43" t="s">
        <v>97</v>
      </c>
      <c r="F59" s="42" t="s">
        <v>97</v>
      </c>
      <c r="G59" s="43" t="s">
        <v>97</v>
      </c>
      <c r="H59" s="42" t="s">
        <v>97</v>
      </c>
      <c r="I59" s="43" t="s">
        <v>97</v>
      </c>
      <c r="J59" s="42" t="s">
        <v>97</v>
      </c>
      <c r="K59" s="43" t="s">
        <v>97</v>
      </c>
      <c r="L59" s="56">
        <v>25</v>
      </c>
      <c r="M59" s="57">
        <v>0.84</v>
      </c>
    </row>
    <row r="60" spans="1:13" x14ac:dyDescent="0.3">
      <c r="A60" s="49" t="s">
        <v>77</v>
      </c>
      <c r="B60" s="70">
        <v>1</v>
      </c>
      <c r="C60" s="57">
        <v>0</v>
      </c>
      <c r="D60" s="56">
        <v>3</v>
      </c>
      <c r="E60" s="7">
        <v>0.66666666666666663</v>
      </c>
      <c r="F60" s="70">
        <v>7</v>
      </c>
      <c r="G60" s="57">
        <v>0.8571428571428571</v>
      </c>
      <c r="H60" s="56">
        <v>2</v>
      </c>
      <c r="I60" s="7">
        <v>1</v>
      </c>
      <c r="J60" s="42" t="s">
        <v>97</v>
      </c>
      <c r="K60" s="43" t="s">
        <v>97</v>
      </c>
      <c r="L60" s="56">
        <v>13</v>
      </c>
      <c r="M60" s="57">
        <v>0.76923076923076927</v>
      </c>
    </row>
    <row r="61" spans="1:13" x14ac:dyDescent="0.3">
      <c r="A61" s="49" t="s">
        <v>78</v>
      </c>
      <c r="B61" s="70">
        <v>29</v>
      </c>
      <c r="C61" s="57">
        <v>0.86206896551724133</v>
      </c>
      <c r="D61" s="56">
        <v>28</v>
      </c>
      <c r="E61" s="7">
        <v>0.7857142857142857</v>
      </c>
      <c r="F61" s="70">
        <v>17</v>
      </c>
      <c r="G61" s="57">
        <v>1</v>
      </c>
      <c r="H61" s="56">
        <v>19</v>
      </c>
      <c r="I61" s="7">
        <v>0.89473684210526316</v>
      </c>
      <c r="J61" s="68">
        <v>17</v>
      </c>
      <c r="K61" s="57">
        <v>0.88235294117647056</v>
      </c>
      <c r="L61" s="56">
        <v>110</v>
      </c>
      <c r="M61" s="57">
        <v>0.87272727272727268</v>
      </c>
    </row>
    <row r="62" spans="1:13" x14ac:dyDescent="0.3">
      <c r="A62" s="50" t="s">
        <v>79</v>
      </c>
      <c r="B62" s="71">
        <v>9</v>
      </c>
      <c r="C62" s="60">
        <v>1</v>
      </c>
      <c r="D62" s="59">
        <v>5</v>
      </c>
      <c r="E62" s="58">
        <v>0.4</v>
      </c>
      <c r="F62" s="71">
        <v>7</v>
      </c>
      <c r="G62" s="60">
        <v>0.8571428571428571</v>
      </c>
      <c r="H62" s="44" t="s">
        <v>97</v>
      </c>
      <c r="I62" s="47" t="s">
        <v>97</v>
      </c>
      <c r="J62" s="44" t="s">
        <v>97</v>
      </c>
      <c r="K62" s="47" t="s">
        <v>97</v>
      </c>
      <c r="L62" s="59">
        <v>21</v>
      </c>
      <c r="M62" s="60">
        <v>0.80952380952380953</v>
      </c>
    </row>
  </sheetData>
  <mergeCells count="27">
    <mergeCell ref="B45:C45"/>
    <mergeCell ref="D45:E45"/>
    <mergeCell ref="H3:I3"/>
    <mergeCell ref="J3:K3"/>
    <mergeCell ref="B23:M23"/>
    <mergeCell ref="B24:C24"/>
    <mergeCell ref="D24:E24"/>
    <mergeCell ref="F24:G24"/>
    <mergeCell ref="H24:I24"/>
    <mergeCell ref="J24:K24"/>
    <mergeCell ref="L24:M24"/>
    <mergeCell ref="A44:A46"/>
    <mergeCell ref="A2:A4"/>
    <mergeCell ref="A1:M1"/>
    <mergeCell ref="A22:M22"/>
    <mergeCell ref="A23:A25"/>
    <mergeCell ref="A43:M43"/>
    <mergeCell ref="F45:G45"/>
    <mergeCell ref="H45:I45"/>
    <mergeCell ref="J45:K45"/>
    <mergeCell ref="B2:M2"/>
    <mergeCell ref="B44:M44"/>
    <mergeCell ref="L45:M45"/>
    <mergeCell ref="L3:M3"/>
    <mergeCell ref="B3:C3"/>
    <mergeCell ref="D3:E3"/>
    <mergeCell ref="F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zoomScale="80" zoomScaleNormal="80" workbookViewId="0">
      <selection activeCell="G32" sqref="G32"/>
    </sheetView>
  </sheetViews>
  <sheetFormatPr defaultRowHeight="14.4" x14ac:dyDescent="0.3"/>
  <cols>
    <col min="1" max="1" width="37.88671875" customWidth="1"/>
  </cols>
  <sheetData>
    <row r="1" spans="1:19" s="3" customFormat="1" x14ac:dyDescent="0.3">
      <c r="A1" s="92" t="s">
        <v>100</v>
      </c>
      <c r="B1" s="93"/>
      <c r="C1" s="93"/>
      <c r="D1" s="93"/>
      <c r="E1" s="93"/>
      <c r="F1" s="93"/>
      <c r="G1" s="93"/>
      <c r="H1" s="93"/>
      <c r="I1" s="93"/>
      <c r="J1" s="93"/>
      <c r="K1" s="93"/>
      <c r="L1" s="93"/>
      <c r="M1" s="93"/>
      <c r="N1" s="93"/>
      <c r="O1" s="93"/>
      <c r="P1" s="93"/>
      <c r="Q1" s="93"/>
      <c r="R1" s="93"/>
      <c r="S1" s="94"/>
    </row>
    <row r="2" spans="1:19" s="3" customFormat="1" x14ac:dyDescent="0.3">
      <c r="A2" s="99" t="s">
        <v>26</v>
      </c>
      <c r="B2" s="98" t="s">
        <v>18</v>
      </c>
      <c r="C2" s="98"/>
      <c r="D2" s="98"/>
      <c r="E2" s="98"/>
      <c r="F2" s="98"/>
      <c r="G2" s="98"/>
      <c r="H2" s="98"/>
      <c r="I2" s="98"/>
      <c r="J2" s="98"/>
      <c r="K2" s="98"/>
      <c r="L2" s="98"/>
      <c r="M2" s="98"/>
      <c r="N2" s="98"/>
      <c r="O2" s="98"/>
      <c r="P2" s="98"/>
      <c r="Q2" s="98"/>
      <c r="R2" s="98"/>
      <c r="S2" s="98"/>
    </row>
    <row r="3" spans="1:19" s="3" customFormat="1" x14ac:dyDescent="0.3">
      <c r="A3" s="100"/>
      <c r="B3" s="95" t="s">
        <v>108</v>
      </c>
      <c r="C3" s="95"/>
      <c r="D3" s="95" t="s">
        <v>107</v>
      </c>
      <c r="E3" s="95"/>
      <c r="F3" s="95" t="s">
        <v>106</v>
      </c>
      <c r="G3" s="95"/>
      <c r="H3" s="95" t="s">
        <v>105</v>
      </c>
      <c r="I3" s="95"/>
      <c r="J3" s="95" t="s">
        <v>104</v>
      </c>
      <c r="K3" s="95"/>
      <c r="L3" s="95" t="s">
        <v>103</v>
      </c>
      <c r="M3" s="95"/>
      <c r="N3" s="95" t="s">
        <v>102</v>
      </c>
      <c r="O3" s="95"/>
      <c r="P3" s="95" t="s">
        <v>101</v>
      </c>
      <c r="Q3" s="95"/>
      <c r="R3" s="95" t="s">
        <v>112</v>
      </c>
      <c r="S3" s="95"/>
    </row>
    <row r="4" spans="1:19" s="3" customFormat="1" x14ac:dyDescent="0.3">
      <c r="A4" s="101"/>
      <c r="B4" s="72" t="s">
        <v>19</v>
      </c>
      <c r="C4" s="72" t="s">
        <v>20</v>
      </c>
      <c r="D4" s="72" t="s">
        <v>19</v>
      </c>
      <c r="E4" s="72" t="s">
        <v>20</v>
      </c>
      <c r="F4" s="72" t="s">
        <v>19</v>
      </c>
      <c r="G4" s="72" t="s">
        <v>20</v>
      </c>
      <c r="H4" s="72" t="s">
        <v>19</v>
      </c>
      <c r="I4" s="72" t="s">
        <v>20</v>
      </c>
      <c r="J4" s="72" t="s">
        <v>19</v>
      </c>
      <c r="K4" s="72" t="s">
        <v>20</v>
      </c>
      <c r="L4" s="72" t="s">
        <v>19</v>
      </c>
      <c r="M4" s="72" t="s">
        <v>20</v>
      </c>
      <c r="N4" s="72" t="s">
        <v>19</v>
      </c>
      <c r="O4" s="72" t="s">
        <v>20</v>
      </c>
      <c r="P4" s="72" t="s">
        <v>19</v>
      </c>
      <c r="Q4" s="72" t="s">
        <v>20</v>
      </c>
      <c r="R4" s="62" t="s">
        <v>19</v>
      </c>
      <c r="S4" s="62" t="s">
        <v>20</v>
      </c>
    </row>
    <row r="5" spans="1:19" s="3" customFormat="1" x14ac:dyDescent="0.3">
      <c r="A5" s="34" t="s">
        <v>65</v>
      </c>
      <c r="B5" s="18">
        <v>1004</v>
      </c>
      <c r="C5" s="17">
        <v>0.85</v>
      </c>
      <c r="D5" s="18">
        <v>1037</v>
      </c>
      <c r="E5" s="17">
        <v>0.84</v>
      </c>
      <c r="F5" s="18">
        <v>815</v>
      </c>
      <c r="G5" s="17">
        <v>0.83</v>
      </c>
      <c r="H5" s="18">
        <v>745</v>
      </c>
      <c r="I5" s="17">
        <v>0.78</v>
      </c>
      <c r="J5" s="18">
        <v>740</v>
      </c>
      <c r="K5" s="17">
        <v>0.76</v>
      </c>
      <c r="L5" s="18">
        <v>692</v>
      </c>
      <c r="M5" s="17">
        <v>0.79</v>
      </c>
      <c r="N5" s="18">
        <v>699</v>
      </c>
      <c r="O5" s="17">
        <v>0.77</v>
      </c>
      <c r="P5" s="16">
        <v>518</v>
      </c>
      <c r="Q5" s="17">
        <v>0.91</v>
      </c>
      <c r="R5" s="18">
        <v>6250</v>
      </c>
      <c r="S5" s="17">
        <v>0.81</v>
      </c>
    </row>
    <row r="6" spans="1:19" s="3" customFormat="1" x14ac:dyDescent="0.3">
      <c r="A6" s="48" t="s">
        <v>66</v>
      </c>
      <c r="B6" s="40">
        <v>124</v>
      </c>
      <c r="C6" s="39">
        <v>0.83</v>
      </c>
      <c r="D6" s="63">
        <v>118</v>
      </c>
      <c r="E6" s="41">
        <v>0.81</v>
      </c>
      <c r="F6" s="40">
        <v>117</v>
      </c>
      <c r="G6" s="39">
        <v>0.84</v>
      </c>
      <c r="H6" s="63">
        <v>127</v>
      </c>
      <c r="I6" s="41">
        <v>0.71</v>
      </c>
      <c r="J6" s="40">
        <v>122</v>
      </c>
      <c r="K6" s="39">
        <v>0.77</v>
      </c>
      <c r="L6" s="63">
        <v>118</v>
      </c>
      <c r="M6" s="41">
        <v>0.64</v>
      </c>
      <c r="N6" s="63">
        <v>120</v>
      </c>
      <c r="O6" s="41">
        <v>0.56000000000000005</v>
      </c>
      <c r="P6" s="38">
        <v>119</v>
      </c>
      <c r="Q6" s="41">
        <v>0.92</v>
      </c>
      <c r="R6" s="63">
        <v>965</v>
      </c>
      <c r="S6" s="41">
        <v>0.76</v>
      </c>
    </row>
    <row r="7" spans="1:19" s="3" customFormat="1" x14ac:dyDescent="0.3">
      <c r="A7" s="49" t="s">
        <v>67</v>
      </c>
      <c r="B7" s="37">
        <v>321</v>
      </c>
      <c r="C7" s="36">
        <v>0.84</v>
      </c>
      <c r="D7" s="64">
        <v>316</v>
      </c>
      <c r="E7" s="43">
        <v>0.79</v>
      </c>
      <c r="F7" s="37">
        <v>240</v>
      </c>
      <c r="G7" s="36">
        <v>0.89</v>
      </c>
      <c r="H7" s="64">
        <v>257</v>
      </c>
      <c r="I7" s="43">
        <v>0.83</v>
      </c>
      <c r="J7" s="37">
        <v>290</v>
      </c>
      <c r="K7" s="36">
        <v>0.87</v>
      </c>
      <c r="L7" s="64">
        <v>263</v>
      </c>
      <c r="M7" s="43">
        <v>0.93</v>
      </c>
      <c r="N7" s="64">
        <v>271</v>
      </c>
      <c r="O7" s="43">
        <v>0.85</v>
      </c>
      <c r="P7" s="42">
        <v>151</v>
      </c>
      <c r="Q7" s="43">
        <v>0.98</v>
      </c>
      <c r="R7" s="64">
        <v>2109</v>
      </c>
      <c r="S7" s="43">
        <v>0.86</v>
      </c>
    </row>
    <row r="8" spans="1:19" s="3" customFormat="1" x14ac:dyDescent="0.3">
      <c r="A8" s="49" t="s">
        <v>68</v>
      </c>
      <c r="B8" s="37">
        <v>8</v>
      </c>
      <c r="C8" s="36">
        <v>1</v>
      </c>
      <c r="D8" s="64">
        <v>8</v>
      </c>
      <c r="E8" s="43">
        <v>0.75</v>
      </c>
      <c r="F8" s="37">
        <v>11</v>
      </c>
      <c r="G8" s="36">
        <v>0.91</v>
      </c>
      <c r="H8" s="64">
        <v>3</v>
      </c>
      <c r="I8" s="43">
        <v>1</v>
      </c>
      <c r="J8" s="42" t="s">
        <v>97</v>
      </c>
      <c r="K8" s="43" t="s">
        <v>97</v>
      </c>
      <c r="L8" s="42" t="s">
        <v>97</v>
      </c>
      <c r="M8" s="43" t="s">
        <v>97</v>
      </c>
      <c r="N8" s="42" t="s">
        <v>97</v>
      </c>
      <c r="O8" s="43" t="s">
        <v>97</v>
      </c>
      <c r="P8" s="42" t="s">
        <v>97</v>
      </c>
      <c r="Q8" s="43" t="s">
        <v>97</v>
      </c>
      <c r="R8" s="64">
        <v>30</v>
      </c>
      <c r="S8" s="43">
        <v>0.9</v>
      </c>
    </row>
    <row r="9" spans="1:19" s="3" customFormat="1" x14ac:dyDescent="0.3">
      <c r="A9" s="49" t="s">
        <v>69</v>
      </c>
      <c r="B9" s="37">
        <v>8</v>
      </c>
      <c r="C9" s="36">
        <v>0.88</v>
      </c>
      <c r="D9" s="64">
        <v>11</v>
      </c>
      <c r="E9" s="43">
        <v>0.73</v>
      </c>
      <c r="F9" s="37">
        <v>7</v>
      </c>
      <c r="G9" s="36">
        <v>0.71</v>
      </c>
      <c r="H9" s="64">
        <v>5</v>
      </c>
      <c r="I9" s="43">
        <v>0.6</v>
      </c>
      <c r="J9" s="37">
        <v>7</v>
      </c>
      <c r="K9" s="36">
        <v>1</v>
      </c>
      <c r="L9" s="64">
        <v>8</v>
      </c>
      <c r="M9" s="43">
        <v>0.88</v>
      </c>
      <c r="N9" s="64">
        <v>13</v>
      </c>
      <c r="O9" s="43">
        <v>1</v>
      </c>
      <c r="P9" s="42">
        <v>11</v>
      </c>
      <c r="Q9" s="43">
        <v>1</v>
      </c>
      <c r="R9" s="64">
        <v>70</v>
      </c>
      <c r="S9" s="43">
        <v>0.87</v>
      </c>
    </row>
    <row r="10" spans="1:19" s="3" customFormat="1" x14ac:dyDescent="0.3">
      <c r="A10" s="61" t="s">
        <v>70</v>
      </c>
      <c r="B10" s="37">
        <v>41</v>
      </c>
      <c r="C10" s="36">
        <v>0.93</v>
      </c>
      <c r="D10" s="42" t="s">
        <v>97</v>
      </c>
      <c r="E10" s="43" t="s">
        <v>97</v>
      </c>
      <c r="F10" s="42" t="s">
        <v>97</v>
      </c>
      <c r="G10" s="43" t="s">
        <v>97</v>
      </c>
      <c r="H10" s="42" t="s">
        <v>97</v>
      </c>
      <c r="I10" s="43" t="s">
        <v>97</v>
      </c>
      <c r="J10" s="42" t="s">
        <v>97</v>
      </c>
      <c r="K10" s="43" t="s">
        <v>97</v>
      </c>
      <c r="L10" s="42" t="s">
        <v>97</v>
      </c>
      <c r="M10" s="43" t="s">
        <v>97</v>
      </c>
      <c r="N10" s="42" t="s">
        <v>97</v>
      </c>
      <c r="O10" s="43" t="s">
        <v>97</v>
      </c>
      <c r="P10" s="42" t="s">
        <v>97</v>
      </c>
      <c r="Q10" s="43" t="s">
        <v>97</v>
      </c>
      <c r="R10" s="64">
        <v>41</v>
      </c>
      <c r="S10" s="43">
        <v>0.93</v>
      </c>
    </row>
    <row r="11" spans="1:19" s="3" customFormat="1" x14ac:dyDescent="0.3">
      <c r="A11" s="49" t="s">
        <v>56</v>
      </c>
      <c r="B11" s="37">
        <v>39</v>
      </c>
      <c r="C11" s="36">
        <v>0.62</v>
      </c>
      <c r="D11" s="64">
        <v>41</v>
      </c>
      <c r="E11" s="43">
        <v>0.73</v>
      </c>
      <c r="F11" s="37">
        <v>33</v>
      </c>
      <c r="G11" s="36">
        <v>0.61</v>
      </c>
      <c r="H11" s="64">
        <v>38</v>
      </c>
      <c r="I11" s="43">
        <v>0.79</v>
      </c>
      <c r="J11" s="37">
        <v>37</v>
      </c>
      <c r="K11" s="36">
        <v>0.43</v>
      </c>
      <c r="L11" s="64">
        <v>37</v>
      </c>
      <c r="M11" s="43">
        <v>0.59</v>
      </c>
      <c r="N11" s="64">
        <v>37</v>
      </c>
      <c r="O11" s="43">
        <v>0.65</v>
      </c>
      <c r="P11" s="42">
        <v>34</v>
      </c>
      <c r="Q11" s="43">
        <v>0.82</v>
      </c>
      <c r="R11" s="64">
        <v>296</v>
      </c>
      <c r="S11" s="43">
        <v>0.66</v>
      </c>
    </row>
    <row r="12" spans="1:19" s="3" customFormat="1" x14ac:dyDescent="0.3">
      <c r="A12" s="49" t="s">
        <v>59</v>
      </c>
      <c r="B12" s="37">
        <v>46</v>
      </c>
      <c r="C12" s="36">
        <v>0.61</v>
      </c>
      <c r="D12" s="64">
        <v>41</v>
      </c>
      <c r="E12" s="43">
        <v>0.61</v>
      </c>
      <c r="F12" s="37">
        <v>48</v>
      </c>
      <c r="G12" s="36">
        <v>0.69</v>
      </c>
      <c r="H12" s="64">
        <v>47</v>
      </c>
      <c r="I12" s="43">
        <v>0.55000000000000004</v>
      </c>
      <c r="J12" s="37">
        <v>50</v>
      </c>
      <c r="K12" s="36">
        <v>0.57999999999999996</v>
      </c>
      <c r="L12" s="64">
        <v>43</v>
      </c>
      <c r="M12" s="43">
        <v>0.47</v>
      </c>
      <c r="N12" s="64">
        <v>45</v>
      </c>
      <c r="O12" s="43">
        <v>0.42</v>
      </c>
      <c r="P12" s="42">
        <v>43</v>
      </c>
      <c r="Q12" s="43">
        <v>0.56000000000000005</v>
      </c>
      <c r="R12" s="64">
        <v>363</v>
      </c>
      <c r="S12" s="43">
        <v>0.56000000000000005</v>
      </c>
    </row>
    <row r="13" spans="1:19" s="3" customFormat="1" x14ac:dyDescent="0.3">
      <c r="A13" s="49" t="s">
        <v>71</v>
      </c>
      <c r="B13" s="37">
        <v>45</v>
      </c>
      <c r="C13" s="36">
        <v>0.82</v>
      </c>
      <c r="D13" s="64">
        <v>36</v>
      </c>
      <c r="E13" s="43">
        <v>0.83</v>
      </c>
      <c r="F13" s="37">
        <v>45</v>
      </c>
      <c r="G13" s="36">
        <v>0.64</v>
      </c>
      <c r="H13" s="64">
        <v>44</v>
      </c>
      <c r="I13" s="43">
        <v>0.82</v>
      </c>
      <c r="J13" s="37">
        <v>45</v>
      </c>
      <c r="K13" s="36">
        <v>0.71</v>
      </c>
      <c r="L13" s="64">
        <v>44</v>
      </c>
      <c r="M13" s="43">
        <v>0.73</v>
      </c>
      <c r="N13" s="64">
        <v>43</v>
      </c>
      <c r="O13" s="43">
        <v>0.84</v>
      </c>
      <c r="P13" s="42">
        <v>38</v>
      </c>
      <c r="Q13" s="43">
        <v>1</v>
      </c>
      <c r="R13" s="64">
        <v>340</v>
      </c>
      <c r="S13" s="43">
        <v>0.79</v>
      </c>
    </row>
    <row r="14" spans="1:19" s="3" customFormat="1" x14ac:dyDescent="0.3">
      <c r="A14" s="49" t="s">
        <v>72</v>
      </c>
      <c r="B14" s="37">
        <v>48</v>
      </c>
      <c r="C14" s="36">
        <v>0.85</v>
      </c>
      <c r="D14" s="64">
        <v>52</v>
      </c>
      <c r="E14" s="43">
        <v>0.94</v>
      </c>
      <c r="F14" s="37">
        <v>52</v>
      </c>
      <c r="G14" s="36">
        <v>0.79</v>
      </c>
      <c r="H14" s="64">
        <v>52</v>
      </c>
      <c r="I14" s="43">
        <v>0.88</v>
      </c>
      <c r="J14" s="37">
        <v>52</v>
      </c>
      <c r="K14" s="36">
        <v>0.67</v>
      </c>
      <c r="L14" s="64">
        <v>46</v>
      </c>
      <c r="M14" s="43">
        <v>0.85</v>
      </c>
      <c r="N14" s="64">
        <v>46</v>
      </c>
      <c r="O14" s="43">
        <v>0.87</v>
      </c>
      <c r="P14" s="42">
        <v>45</v>
      </c>
      <c r="Q14" s="43">
        <v>0.98</v>
      </c>
      <c r="R14" s="64">
        <v>393</v>
      </c>
      <c r="S14" s="43">
        <v>0.85</v>
      </c>
    </row>
    <row r="15" spans="1:19" s="3" customFormat="1" x14ac:dyDescent="0.3">
      <c r="A15" s="49" t="s">
        <v>49</v>
      </c>
      <c r="B15" s="42" t="s">
        <v>97</v>
      </c>
      <c r="C15" s="43" t="s">
        <v>97</v>
      </c>
      <c r="D15" s="64">
        <v>42</v>
      </c>
      <c r="E15" s="43">
        <v>0.35</v>
      </c>
      <c r="F15" s="37">
        <v>38</v>
      </c>
      <c r="G15" s="36">
        <v>0.79</v>
      </c>
      <c r="H15" s="64">
        <v>38</v>
      </c>
      <c r="I15" s="43">
        <v>0.89</v>
      </c>
      <c r="J15" s="37">
        <v>38</v>
      </c>
      <c r="K15" s="36">
        <v>0.61</v>
      </c>
      <c r="L15" s="64">
        <v>36</v>
      </c>
      <c r="M15" s="43">
        <v>0.89</v>
      </c>
      <c r="N15" s="64">
        <v>37</v>
      </c>
      <c r="O15" s="43">
        <v>1</v>
      </c>
      <c r="P15" s="42">
        <v>36</v>
      </c>
      <c r="Q15" s="43">
        <v>0.89</v>
      </c>
      <c r="R15" s="64">
        <v>265</v>
      </c>
      <c r="S15" s="43">
        <v>0.84</v>
      </c>
    </row>
    <row r="16" spans="1:19" s="3" customFormat="1" x14ac:dyDescent="0.3">
      <c r="A16" s="49" t="s">
        <v>73</v>
      </c>
      <c r="B16" s="37">
        <v>43</v>
      </c>
      <c r="C16" s="36">
        <v>0.65</v>
      </c>
      <c r="D16" s="64">
        <v>44</v>
      </c>
      <c r="E16" s="43">
        <v>0.68</v>
      </c>
      <c r="F16" s="37">
        <v>44</v>
      </c>
      <c r="G16" s="36">
        <v>0.75</v>
      </c>
      <c r="H16" s="64">
        <v>44</v>
      </c>
      <c r="I16" s="43">
        <v>0.55000000000000004</v>
      </c>
      <c r="J16" s="37">
        <v>44</v>
      </c>
      <c r="K16" s="36">
        <v>0.48</v>
      </c>
      <c r="L16" s="64">
        <v>39</v>
      </c>
      <c r="M16" s="43">
        <v>0.54</v>
      </c>
      <c r="N16" s="64">
        <v>38</v>
      </c>
      <c r="O16" s="43">
        <v>0.61</v>
      </c>
      <c r="P16" s="42">
        <v>2</v>
      </c>
      <c r="Q16" s="43">
        <v>0</v>
      </c>
      <c r="R16" s="64">
        <v>298</v>
      </c>
      <c r="S16" s="43">
        <v>0.6</v>
      </c>
    </row>
    <row r="17" spans="1:19" s="3" customFormat="1" x14ac:dyDescent="0.3">
      <c r="A17" s="61" t="s">
        <v>74</v>
      </c>
      <c r="B17" s="42" t="s">
        <v>97</v>
      </c>
      <c r="C17" s="43" t="s">
        <v>97</v>
      </c>
      <c r="D17" s="64">
        <v>7</v>
      </c>
      <c r="E17" s="43">
        <v>0.86</v>
      </c>
      <c r="F17" s="37">
        <v>5</v>
      </c>
      <c r="G17" s="36">
        <v>1</v>
      </c>
      <c r="H17" s="64"/>
      <c r="I17" s="43"/>
      <c r="J17" s="37"/>
      <c r="K17" s="36"/>
      <c r="L17" s="42" t="s">
        <v>97</v>
      </c>
      <c r="M17" s="43" t="s">
        <v>97</v>
      </c>
      <c r="N17" s="42" t="s">
        <v>97</v>
      </c>
      <c r="O17" s="43" t="s">
        <v>97</v>
      </c>
      <c r="P17" s="42" t="s">
        <v>97</v>
      </c>
      <c r="Q17" s="43" t="s">
        <v>97</v>
      </c>
      <c r="R17" s="64">
        <v>12</v>
      </c>
      <c r="S17" s="43">
        <v>0.92</v>
      </c>
    </row>
    <row r="18" spans="1:19" s="3" customFormat="1" x14ac:dyDescent="0.3">
      <c r="A18" s="49" t="s">
        <v>75</v>
      </c>
      <c r="B18" s="37">
        <v>28</v>
      </c>
      <c r="C18" s="36">
        <v>1</v>
      </c>
      <c r="D18" s="64">
        <v>26</v>
      </c>
      <c r="E18" s="43">
        <v>1</v>
      </c>
      <c r="F18" s="37">
        <v>24</v>
      </c>
      <c r="G18" s="36">
        <v>0.96</v>
      </c>
      <c r="H18" s="64">
        <v>28</v>
      </c>
      <c r="I18" s="43">
        <v>0.86</v>
      </c>
      <c r="J18" s="37">
        <v>24</v>
      </c>
      <c r="K18" s="36">
        <v>0.83</v>
      </c>
      <c r="L18" s="64">
        <v>27</v>
      </c>
      <c r="M18" s="43">
        <v>1</v>
      </c>
      <c r="N18" s="64">
        <v>28</v>
      </c>
      <c r="O18" s="43">
        <v>0.96</v>
      </c>
      <c r="P18" s="42">
        <v>23</v>
      </c>
      <c r="Q18" s="43">
        <v>0.96</v>
      </c>
      <c r="R18" s="64">
        <v>208</v>
      </c>
      <c r="S18" s="43">
        <v>0.95</v>
      </c>
    </row>
    <row r="19" spans="1:19" s="3" customFormat="1" x14ac:dyDescent="0.3">
      <c r="A19" s="49" t="s">
        <v>76</v>
      </c>
      <c r="B19" s="37">
        <v>118</v>
      </c>
      <c r="C19" s="36">
        <v>0.92</v>
      </c>
      <c r="D19" s="64">
        <v>128</v>
      </c>
      <c r="E19" s="43">
        <v>0.9</v>
      </c>
      <c r="F19" s="37">
        <v>92</v>
      </c>
      <c r="G19" s="36">
        <v>0.89</v>
      </c>
      <c r="H19" s="64">
        <v>24</v>
      </c>
      <c r="I19" s="43">
        <v>0.92</v>
      </c>
      <c r="J19" s="42" t="s">
        <v>97</v>
      </c>
      <c r="K19" s="43" t="s">
        <v>97</v>
      </c>
      <c r="L19" s="42" t="s">
        <v>97</v>
      </c>
      <c r="M19" s="43" t="s">
        <v>97</v>
      </c>
      <c r="N19" s="42" t="s">
        <v>97</v>
      </c>
      <c r="O19" s="43" t="s">
        <v>97</v>
      </c>
      <c r="P19" s="42" t="s">
        <v>97</v>
      </c>
      <c r="Q19" s="43" t="s">
        <v>97</v>
      </c>
      <c r="R19" s="64">
        <v>362</v>
      </c>
      <c r="S19" s="43">
        <v>0.9</v>
      </c>
    </row>
    <row r="20" spans="1:19" s="3" customFormat="1" x14ac:dyDescent="0.3">
      <c r="A20" s="49" t="s">
        <v>77</v>
      </c>
      <c r="B20" s="37">
        <v>1</v>
      </c>
      <c r="C20" s="36">
        <v>1</v>
      </c>
      <c r="D20" s="42" t="s">
        <v>97</v>
      </c>
      <c r="E20" s="43" t="s">
        <v>97</v>
      </c>
      <c r="F20" s="37">
        <v>2</v>
      </c>
      <c r="G20" s="36">
        <v>1</v>
      </c>
      <c r="H20" s="42" t="s">
        <v>97</v>
      </c>
      <c r="I20" s="43" t="s">
        <v>97</v>
      </c>
      <c r="J20" s="37">
        <v>3</v>
      </c>
      <c r="K20" s="36">
        <v>1</v>
      </c>
      <c r="L20" s="64">
        <v>7</v>
      </c>
      <c r="M20" s="43">
        <v>0.71</v>
      </c>
      <c r="N20" s="64">
        <v>2</v>
      </c>
      <c r="O20" s="43">
        <v>0.5</v>
      </c>
      <c r="P20" s="42" t="s">
        <v>97</v>
      </c>
      <c r="Q20" s="43" t="s">
        <v>97</v>
      </c>
      <c r="R20" s="64">
        <v>15</v>
      </c>
      <c r="S20" s="43">
        <v>0.67</v>
      </c>
    </row>
    <row r="21" spans="1:19" s="3" customFormat="1" x14ac:dyDescent="0.3">
      <c r="A21" s="49" t="s">
        <v>78</v>
      </c>
      <c r="B21" s="37">
        <v>7</v>
      </c>
      <c r="C21" s="36">
        <v>1</v>
      </c>
      <c r="D21" s="64">
        <v>9</v>
      </c>
      <c r="E21" s="43">
        <v>1</v>
      </c>
      <c r="F21" s="37">
        <v>12</v>
      </c>
      <c r="G21" s="36">
        <v>1</v>
      </c>
      <c r="H21" s="64">
        <v>29</v>
      </c>
      <c r="I21" s="43">
        <v>0.79</v>
      </c>
      <c r="J21" s="37">
        <v>25</v>
      </c>
      <c r="K21" s="36">
        <v>1</v>
      </c>
      <c r="L21" s="64">
        <v>17</v>
      </c>
      <c r="M21" s="43">
        <v>0.94</v>
      </c>
      <c r="N21" s="64">
        <v>19</v>
      </c>
      <c r="O21" s="43">
        <v>1</v>
      </c>
      <c r="P21" s="42">
        <v>16</v>
      </c>
      <c r="Q21" s="43">
        <v>1</v>
      </c>
      <c r="R21" s="64">
        <v>134</v>
      </c>
      <c r="S21" s="43">
        <v>0.95</v>
      </c>
    </row>
    <row r="22" spans="1:19" s="3" customFormat="1" x14ac:dyDescent="0.3">
      <c r="A22" s="49" t="s">
        <v>79</v>
      </c>
      <c r="B22" s="42" t="s">
        <v>97</v>
      </c>
      <c r="C22" s="43" t="s">
        <v>97</v>
      </c>
      <c r="D22" s="64">
        <v>8</v>
      </c>
      <c r="E22" s="43">
        <v>0.88</v>
      </c>
      <c r="F22" s="37">
        <v>5</v>
      </c>
      <c r="G22" s="36">
        <v>0.8</v>
      </c>
      <c r="H22" s="64">
        <v>9</v>
      </c>
      <c r="I22" s="43">
        <v>1</v>
      </c>
      <c r="J22" s="37">
        <v>3</v>
      </c>
      <c r="K22" s="36">
        <v>0.67</v>
      </c>
      <c r="L22" s="64">
        <v>7</v>
      </c>
      <c r="M22" s="43">
        <v>0.71</v>
      </c>
      <c r="N22" s="42" t="s">
        <v>97</v>
      </c>
      <c r="O22" s="43" t="s">
        <v>97</v>
      </c>
      <c r="P22" s="42" t="s">
        <v>97</v>
      </c>
      <c r="Q22" s="43" t="s">
        <v>97</v>
      </c>
      <c r="R22" s="64">
        <v>32</v>
      </c>
      <c r="S22" s="43">
        <v>0.84</v>
      </c>
    </row>
    <row r="23" spans="1:19" s="3" customFormat="1" x14ac:dyDescent="0.3">
      <c r="A23" s="50" t="s">
        <v>80</v>
      </c>
      <c r="B23" s="46">
        <v>127</v>
      </c>
      <c r="C23" s="45">
        <v>0.98</v>
      </c>
      <c r="D23" s="65">
        <v>150</v>
      </c>
      <c r="E23" s="47">
        <v>0.96</v>
      </c>
      <c r="F23" s="46">
        <v>40</v>
      </c>
      <c r="G23" s="45">
        <v>0.88</v>
      </c>
      <c r="H23" s="44" t="s">
        <v>97</v>
      </c>
      <c r="I23" s="47" t="s">
        <v>97</v>
      </c>
      <c r="J23" s="44" t="s">
        <v>97</v>
      </c>
      <c r="K23" s="47" t="s">
        <v>97</v>
      </c>
      <c r="L23" s="44" t="s">
        <v>97</v>
      </c>
      <c r="M23" s="47" t="s">
        <v>97</v>
      </c>
      <c r="N23" s="44" t="s">
        <v>97</v>
      </c>
      <c r="O23" s="47" t="s">
        <v>97</v>
      </c>
      <c r="P23" s="44" t="s">
        <v>97</v>
      </c>
      <c r="Q23" s="47" t="s">
        <v>97</v>
      </c>
      <c r="R23" s="65">
        <v>317</v>
      </c>
      <c r="S23" s="47">
        <v>0.96</v>
      </c>
    </row>
    <row r="24" spans="1:19" s="3" customFormat="1" x14ac:dyDescent="0.3"/>
    <row r="25" spans="1:19" s="3" customFormat="1" x14ac:dyDescent="0.3"/>
    <row r="26" spans="1:19" s="3" customFormat="1" x14ac:dyDescent="0.3"/>
  </sheetData>
  <mergeCells count="12">
    <mergeCell ref="A1:S1"/>
    <mergeCell ref="A2:A4"/>
    <mergeCell ref="B2:S2"/>
    <mergeCell ref="B3:C3"/>
    <mergeCell ref="D3:E3"/>
    <mergeCell ref="F3:G3"/>
    <mergeCell ref="H3:I3"/>
    <mergeCell ref="J3:K3"/>
    <mergeCell ref="L3:M3"/>
    <mergeCell ref="N3:O3"/>
    <mergeCell ref="P3:Q3"/>
    <mergeCell ref="R3:S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7" sqref="A7:A9"/>
    </sheetView>
  </sheetViews>
  <sheetFormatPr defaultRowHeight="14.4" x14ac:dyDescent="0.3"/>
  <cols>
    <col min="1" max="1" width="104" customWidth="1"/>
  </cols>
  <sheetData>
    <row r="1" spans="1:1" ht="202.8" x14ac:dyDescent="0.3">
      <c r="A1" s="86" t="s">
        <v>165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defaultRowHeight="14.4" x14ac:dyDescent="0.3"/>
  <cols>
    <col min="1" max="1" width="142.88671875" customWidth="1"/>
  </cols>
  <sheetData>
    <row r="1" spans="1:1" ht="109.2" x14ac:dyDescent="0.3">
      <c r="A1" s="87" t="s">
        <v>159</v>
      </c>
    </row>
    <row r="2" spans="1:1" ht="93.6" x14ac:dyDescent="0.3">
      <c r="A2" s="85" t="s">
        <v>160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Success Indicators</vt:lpstr>
      <vt:lpstr>Licensure Exams</vt:lpstr>
      <vt:lpstr>Employment</vt:lpstr>
      <vt:lpstr>Retention</vt:lpstr>
      <vt:lpstr>Graduation</vt:lpstr>
      <vt:lpstr>GPA</vt:lpstr>
      <vt:lpstr>Co-Curricular</vt:lpstr>
      <vt:lpstr>CLO_PLO-ILO</vt:lpstr>
    </vt:vector>
  </TitlesOfParts>
  <Company>Samuel Merritt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Nandini Dasgupta</dc:creator>
  <cp:lastModifiedBy>Nandini Dasgupta</cp:lastModifiedBy>
  <dcterms:created xsi:type="dcterms:W3CDTF">2019-07-09T20:59:34Z</dcterms:created>
  <dcterms:modified xsi:type="dcterms:W3CDTF">2020-04-03T17:56:20Z</dcterms:modified>
</cp:coreProperties>
</file>